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jaydlr/Desktop/CMTN/Winter 2025/Entrep/"/>
    </mc:Choice>
  </mc:AlternateContent>
  <xr:revisionPtr revIDLastSave="0" documentId="13_ncr:1_{6AE962DA-E41C-084D-B349-1B161407F26D}" xr6:coauthVersionLast="47" xr6:coauthVersionMax="47" xr10:uidLastSave="{00000000-0000-0000-0000-000000000000}"/>
  <bookViews>
    <workbookView xWindow="0" yWindow="500" windowWidth="28800" windowHeight="16260" xr2:uid="{B44B3249-ADCF-CB44-8C1E-181EBA6D7EDD}"/>
  </bookViews>
  <sheets>
    <sheet name="Start Up Costs " sheetId="10" r:id="rId1"/>
    <sheet name="Income Statement Year 1 " sheetId="1" r:id="rId2"/>
    <sheet name="Income Statement Year 2" sheetId="11" r:id="rId3"/>
    <sheet name="Income Statement Year 3" sheetId="12" r:id="rId4"/>
    <sheet name="Cash Flow Year 1 " sheetId="4" r:id="rId5"/>
    <sheet name="Cash Flow Year 2" sheetId="13" r:id="rId6"/>
    <sheet name="Cash Flow Year 3" sheetId="14" r:id="rId7"/>
    <sheet name="Balance Sheet Year 1 " sheetId="7" r:id="rId8"/>
    <sheet name="Balance Sheet Year 2 " sheetId="8" r:id="rId9"/>
    <sheet name="Balance Sheet Year 3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9" i="11"/>
  <c r="G6" i="9"/>
  <c r="G7" i="9"/>
  <c r="G8" i="9"/>
  <c r="G9" i="9"/>
  <c r="G10" i="9"/>
  <c r="G11" i="9"/>
  <c r="G12" i="9"/>
  <c r="G13" i="9"/>
  <c r="G14" i="9"/>
  <c r="G15" i="9"/>
  <c r="G16" i="9"/>
  <c r="G5" i="9"/>
  <c r="F16" i="9"/>
  <c r="F15" i="9"/>
  <c r="F14" i="9"/>
  <c r="F13" i="9"/>
  <c r="F12" i="9"/>
  <c r="F11" i="9"/>
  <c r="F10" i="9"/>
  <c r="F9" i="9"/>
  <c r="F8" i="9"/>
  <c r="F7" i="9"/>
  <c r="F6" i="9"/>
  <c r="F5" i="9"/>
  <c r="G6" i="8"/>
  <c r="G7" i="8"/>
  <c r="G8" i="8"/>
  <c r="G9" i="8"/>
  <c r="G10" i="8"/>
  <c r="G11" i="8"/>
  <c r="G12" i="8"/>
  <c r="G13" i="8"/>
  <c r="G14" i="8"/>
  <c r="G15" i="8"/>
  <c r="G16" i="8"/>
  <c r="G5" i="8"/>
  <c r="F16" i="8"/>
  <c r="F15" i="8"/>
  <c r="F14" i="8"/>
  <c r="F13" i="8"/>
  <c r="F12" i="8"/>
  <c r="F11" i="8"/>
  <c r="F10" i="8"/>
  <c r="F9" i="8"/>
  <c r="F8" i="8"/>
  <c r="F7" i="8"/>
  <c r="F6" i="8"/>
  <c r="F5" i="8"/>
  <c r="G6" i="7"/>
  <c r="G7" i="7"/>
  <c r="G8" i="7"/>
  <c r="G9" i="7"/>
  <c r="G10" i="7"/>
  <c r="G11" i="7"/>
  <c r="G12" i="7"/>
  <c r="G13" i="7"/>
  <c r="G14" i="7"/>
  <c r="G15" i="7"/>
  <c r="G16" i="7"/>
  <c r="G5" i="7"/>
  <c r="F16" i="7"/>
  <c r="F15" i="7"/>
  <c r="F14" i="7"/>
  <c r="F13" i="7"/>
  <c r="F12" i="7"/>
  <c r="F11" i="7"/>
  <c r="F10" i="7"/>
  <c r="F9" i="7"/>
  <c r="F8" i="7"/>
  <c r="F7" i="7"/>
  <c r="F6" i="7"/>
  <c r="F5" i="7"/>
  <c r="D6" i="9" l="1"/>
  <c r="D7" i="9"/>
  <c r="D8" i="9"/>
  <c r="D9" i="9"/>
  <c r="D10" i="9"/>
  <c r="D11" i="9"/>
  <c r="D12" i="9"/>
  <c r="D13" i="9"/>
  <c r="D14" i="9"/>
  <c r="D15" i="9"/>
  <c r="D16" i="9"/>
  <c r="D5" i="9"/>
  <c r="D6" i="8"/>
  <c r="D7" i="8"/>
  <c r="D8" i="8"/>
  <c r="D9" i="8"/>
  <c r="D10" i="8"/>
  <c r="D11" i="8"/>
  <c r="D12" i="8"/>
  <c r="D13" i="8"/>
  <c r="D14" i="8"/>
  <c r="D15" i="8"/>
  <c r="D16" i="8"/>
  <c r="D5" i="8"/>
  <c r="D6" i="7"/>
  <c r="D7" i="7"/>
  <c r="D8" i="7"/>
  <c r="D9" i="7"/>
  <c r="D10" i="7"/>
  <c r="D11" i="7"/>
  <c r="D12" i="7"/>
  <c r="D13" i="7"/>
  <c r="D14" i="7"/>
  <c r="D15" i="7"/>
  <c r="D16" i="7"/>
  <c r="D5" i="7"/>
  <c r="E28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M16" i="14"/>
  <c r="M26" i="14" s="1"/>
  <c r="M29" i="14" s="1"/>
  <c r="L16" i="14"/>
  <c r="L26" i="14" s="1"/>
  <c r="L29" i="14" s="1"/>
  <c r="K16" i="14"/>
  <c r="K26" i="14" s="1"/>
  <c r="K29" i="14" s="1"/>
  <c r="J16" i="14"/>
  <c r="J26" i="14" s="1"/>
  <c r="J29" i="14" s="1"/>
  <c r="I16" i="14"/>
  <c r="I26" i="14" s="1"/>
  <c r="I29" i="14" s="1"/>
  <c r="H16" i="14"/>
  <c r="H26" i="14" s="1"/>
  <c r="H29" i="14" s="1"/>
  <c r="G16" i="14"/>
  <c r="G26" i="14" s="1"/>
  <c r="G29" i="14" s="1"/>
  <c r="F16" i="14"/>
  <c r="F26" i="14" s="1"/>
  <c r="F29" i="14" s="1"/>
  <c r="E16" i="14"/>
  <c r="E26" i="14" s="1"/>
  <c r="E29" i="14" s="1"/>
  <c r="E31" i="14" s="1"/>
  <c r="E33" i="14" s="1"/>
  <c r="D16" i="14"/>
  <c r="D26" i="14" s="1"/>
  <c r="D29" i="14" s="1"/>
  <c r="C16" i="14"/>
  <c r="C26" i="14" s="1"/>
  <c r="C29" i="14" s="1"/>
  <c r="B16" i="14"/>
  <c r="B26" i="14" s="1"/>
  <c r="B29" i="14" s="1"/>
  <c r="M9" i="14"/>
  <c r="M28" i="14" s="1"/>
  <c r="L9" i="14"/>
  <c r="L28" i="14" s="1"/>
  <c r="K9" i="14"/>
  <c r="K28" i="14" s="1"/>
  <c r="J9" i="14"/>
  <c r="J11" i="14" s="1"/>
  <c r="I9" i="14"/>
  <c r="I28" i="14" s="1"/>
  <c r="I31" i="14" s="1"/>
  <c r="I33" i="14" s="1"/>
  <c r="H9" i="14"/>
  <c r="H28" i="14" s="1"/>
  <c r="G9" i="14"/>
  <c r="G28" i="14" s="1"/>
  <c r="F9" i="14"/>
  <c r="F28" i="14" s="1"/>
  <c r="E9" i="14"/>
  <c r="D9" i="14"/>
  <c r="D28" i="14" s="1"/>
  <c r="C9" i="14"/>
  <c r="C28" i="14" s="1"/>
  <c r="B9" i="14"/>
  <c r="B11" i="14" s="1"/>
  <c r="K3" i="14"/>
  <c r="L3" i="14" s="1"/>
  <c r="G3" i="14"/>
  <c r="C3" i="14"/>
  <c r="D3" i="14" s="1"/>
  <c r="E28" i="13"/>
  <c r="D28" i="13"/>
  <c r="D31" i="13" s="1"/>
  <c r="D33" i="13" s="1"/>
  <c r="C28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M16" i="13"/>
  <c r="M26" i="13" s="1"/>
  <c r="M29" i="13" s="1"/>
  <c r="L16" i="13"/>
  <c r="L26" i="13" s="1"/>
  <c r="L29" i="13" s="1"/>
  <c r="K16" i="13"/>
  <c r="K26" i="13" s="1"/>
  <c r="K29" i="13" s="1"/>
  <c r="J16" i="13"/>
  <c r="J26" i="13" s="1"/>
  <c r="J29" i="13" s="1"/>
  <c r="I16" i="13"/>
  <c r="I26" i="13" s="1"/>
  <c r="I29" i="13" s="1"/>
  <c r="H16" i="13"/>
  <c r="H26" i="13" s="1"/>
  <c r="H29" i="13" s="1"/>
  <c r="G16" i="13"/>
  <c r="G26" i="13" s="1"/>
  <c r="G29" i="13" s="1"/>
  <c r="F16" i="13"/>
  <c r="F26" i="13" s="1"/>
  <c r="F29" i="13" s="1"/>
  <c r="E16" i="13"/>
  <c r="E26" i="13" s="1"/>
  <c r="E29" i="13" s="1"/>
  <c r="D16" i="13"/>
  <c r="D26" i="13" s="1"/>
  <c r="D29" i="13" s="1"/>
  <c r="C16" i="13"/>
  <c r="C26" i="13" s="1"/>
  <c r="C29" i="13" s="1"/>
  <c r="B16" i="13"/>
  <c r="B26" i="13" s="1"/>
  <c r="B29" i="13" s="1"/>
  <c r="M9" i="13"/>
  <c r="M28" i="13" s="1"/>
  <c r="L9" i="13"/>
  <c r="L28" i="13" s="1"/>
  <c r="K9" i="13"/>
  <c r="K28" i="13" s="1"/>
  <c r="J9" i="13"/>
  <c r="J28" i="13" s="1"/>
  <c r="J31" i="13" s="1"/>
  <c r="J33" i="13" s="1"/>
  <c r="I9" i="13"/>
  <c r="I28" i="13" s="1"/>
  <c r="H9" i="13"/>
  <c r="H28" i="13" s="1"/>
  <c r="H31" i="13" s="1"/>
  <c r="H33" i="13" s="1"/>
  <c r="G9" i="13"/>
  <c r="G28" i="13" s="1"/>
  <c r="G31" i="13" s="1"/>
  <c r="G33" i="13" s="1"/>
  <c r="F9" i="13"/>
  <c r="F28" i="13" s="1"/>
  <c r="F31" i="13" s="1"/>
  <c r="F33" i="13" s="1"/>
  <c r="E9" i="13"/>
  <c r="D9" i="13"/>
  <c r="C9" i="13"/>
  <c r="B9" i="13"/>
  <c r="B28" i="13" s="1"/>
  <c r="K3" i="13"/>
  <c r="L3" i="13" s="1"/>
  <c r="G3" i="13"/>
  <c r="C3" i="13"/>
  <c r="D3" i="13" s="1"/>
  <c r="B33" i="4"/>
  <c r="B31" i="4"/>
  <c r="M3" i="4"/>
  <c r="L3" i="4"/>
  <c r="I3" i="4"/>
  <c r="H3" i="4"/>
  <c r="G3" i="4"/>
  <c r="E3" i="4"/>
  <c r="D3" i="4"/>
  <c r="K3" i="4"/>
  <c r="C3" i="4"/>
  <c r="F9" i="4"/>
  <c r="C11" i="4"/>
  <c r="D11" i="4"/>
  <c r="B11" i="4"/>
  <c r="N5" i="11"/>
  <c r="N4" i="11"/>
  <c r="N5" i="12"/>
  <c r="N4" i="12"/>
  <c r="B23" i="11"/>
  <c r="H19" i="11"/>
  <c r="H20" i="11" s="1"/>
  <c r="M17" i="11"/>
  <c r="M19" i="11" s="1"/>
  <c r="L17" i="11"/>
  <c r="L19" i="11" s="1"/>
  <c r="K17" i="11"/>
  <c r="K23" i="11" s="1"/>
  <c r="J17" i="11"/>
  <c r="J23" i="11" s="1"/>
  <c r="I17" i="11"/>
  <c r="I19" i="11" s="1"/>
  <c r="H17" i="11"/>
  <c r="H23" i="11" s="1"/>
  <c r="G17" i="11"/>
  <c r="G23" i="11" s="1"/>
  <c r="F17" i="11"/>
  <c r="F23" i="11" s="1"/>
  <c r="E17" i="11"/>
  <c r="E19" i="11" s="1"/>
  <c r="D17" i="11"/>
  <c r="D19" i="11" s="1"/>
  <c r="C17" i="11"/>
  <c r="C19" i="11" s="1"/>
  <c r="B17" i="11"/>
  <c r="B19" i="11" s="1"/>
  <c r="M17" i="1"/>
  <c r="M19" i="1" s="1"/>
  <c r="L17" i="1"/>
  <c r="L19" i="1" s="1"/>
  <c r="K17" i="1"/>
  <c r="K19" i="1" s="1"/>
  <c r="J17" i="1"/>
  <c r="J19" i="1" s="1"/>
  <c r="I17" i="1"/>
  <c r="I23" i="1" s="1"/>
  <c r="H17" i="1"/>
  <c r="H19" i="1" s="1"/>
  <c r="H20" i="1" s="1"/>
  <c r="G17" i="1"/>
  <c r="G19" i="1" s="1"/>
  <c r="G20" i="1" s="1"/>
  <c r="F17" i="1"/>
  <c r="F23" i="1" s="1"/>
  <c r="E17" i="1"/>
  <c r="E19" i="1" s="1"/>
  <c r="D17" i="1"/>
  <c r="D19" i="1" s="1"/>
  <c r="C17" i="1"/>
  <c r="C19" i="1" s="1"/>
  <c r="B17" i="1"/>
  <c r="B23" i="1" s="1"/>
  <c r="N14" i="1"/>
  <c r="N13" i="1"/>
  <c r="N5" i="1"/>
  <c r="N4" i="1"/>
  <c r="E19" i="12"/>
  <c r="F19" i="12"/>
  <c r="F20" i="12" s="1"/>
  <c r="F21" i="12" s="1"/>
  <c r="I19" i="12"/>
  <c r="I20" i="12" s="1"/>
  <c r="I21" i="12" s="1"/>
  <c r="N17" i="12"/>
  <c r="M17" i="12"/>
  <c r="M23" i="12" s="1"/>
  <c r="L17" i="12"/>
  <c r="L23" i="12" s="1"/>
  <c r="K17" i="12"/>
  <c r="K19" i="12" s="1"/>
  <c r="K20" i="12" s="1"/>
  <c r="J17" i="12"/>
  <c r="J19" i="12" s="1"/>
  <c r="J20" i="12" s="1"/>
  <c r="J21" i="12" s="1"/>
  <c r="I17" i="12"/>
  <c r="I23" i="12" s="1"/>
  <c r="H17" i="12"/>
  <c r="H23" i="12" s="1"/>
  <c r="G17" i="12"/>
  <c r="G23" i="12" s="1"/>
  <c r="F17" i="12"/>
  <c r="F23" i="12" s="1"/>
  <c r="E17" i="12"/>
  <c r="E23" i="12" s="1"/>
  <c r="D17" i="12"/>
  <c r="D23" i="12" s="1"/>
  <c r="C17" i="12"/>
  <c r="C19" i="12" s="1"/>
  <c r="C20" i="12" s="1"/>
  <c r="C21" i="12" s="1"/>
  <c r="B17" i="12"/>
  <c r="B23" i="12" s="1"/>
  <c r="N14" i="12"/>
  <c r="N13" i="12"/>
  <c r="N9" i="12"/>
  <c r="N14" i="11"/>
  <c r="N13" i="11"/>
  <c r="N17" i="11" s="1"/>
  <c r="B15" i="10"/>
  <c r="C9" i="4"/>
  <c r="C28" i="4" s="1"/>
  <c r="D9" i="4"/>
  <c r="D28" i="4" s="1"/>
  <c r="E9" i="4"/>
  <c r="E28" i="4" s="1"/>
  <c r="F28" i="4"/>
  <c r="G9" i="4"/>
  <c r="G28" i="4" s="1"/>
  <c r="H9" i="4"/>
  <c r="H28" i="4" s="1"/>
  <c r="I9" i="4"/>
  <c r="I28" i="4" s="1"/>
  <c r="J9" i="4"/>
  <c r="J28" i="4" s="1"/>
  <c r="K9" i="4"/>
  <c r="K28" i="4" s="1"/>
  <c r="L9" i="4"/>
  <c r="L28" i="4" s="1"/>
  <c r="M9" i="4"/>
  <c r="M28" i="4" s="1"/>
  <c r="C23" i="4"/>
  <c r="D23" i="4"/>
  <c r="E23" i="4"/>
  <c r="F23" i="4"/>
  <c r="G23" i="4"/>
  <c r="G26" i="4" s="1"/>
  <c r="G29" i="4" s="1"/>
  <c r="H23" i="4"/>
  <c r="I23" i="4"/>
  <c r="J23" i="4"/>
  <c r="K23" i="4"/>
  <c r="L23" i="4"/>
  <c r="M23" i="4"/>
  <c r="C16" i="4"/>
  <c r="D16" i="4"/>
  <c r="E16" i="4"/>
  <c r="F16" i="4"/>
  <c r="G16" i="4"/>
  <c r="H16" i="4"/>
  <c r="I16" i="4"/>
  <c r="J16" i="4"/>
  <c r="K16" i="4"/>
  <c r="L16" i="4"/>
  <c r="L26" i="4" s="1"/>
  <c r="L29" i="4" s="1"/>
  <c r="M16" i="4"/>
  <c r="M26" i="4" s="1"/>
  <c r="M29" i="4" s="1"/>
  <c r="B23" i="4"/>
  <c r="B16" i="4"/>
  <c r="B9" i="4"/>
  <c r="B28" i="4" s="1"/>
  <c r="B19" i="12" l="1"/>
  <c r="B20" i="12" s="1"/>
  <c r="B21" i="12" s="1"/>
  <c r="H19" i="12"/>
  <c r="H20" i="12" s="1"/>
  <c r="H21" i="12" s="1"/>
  <c r="G19" i="12"/>
  <c r="G20" i="12" s="1"/>
  <c r="G21" i="12" s="1"/>
  <c r="J23" i="12"/>
  <c r="C23" i="12"/>
  <c r="L19" i="12"/>
  <c r="L20" i="12" s="1"/>
  <c r="D19" i="12"/>
  <c r="D20" i="12" s="1"/>
  <c r="K23" i="12"/>
  <c r="M19" i="12"/>
  <c r="M20" i="12" s="1"/>
  <c r="N19" i="12"/>
  <c r="E20" i="12"/>
  <c r="E21" i="12" s="1"/>
  <c r="I23" i="11"/>
  <c r="J19" i="11"/>
  <c r="J20" i="11" s="1"/>
  <c r="G19" i="11"/>
  <c r="G20" i="11" s="1"/>
  <c r="B19" i="1"/>
  <c r="I19" i="1"/>
  <c r="G23" i="1"/>
  <c r="N17" i="1"/>
  <c r="N19" i="1" s="1"/>
  <c r="B20" i="1"/>
  <c r="B21" i="1" s="1"/>
  <c r="K21" i="12"/>
  <c r="G11" i="14"/>
  <c r="B28" i="14"/>
  <c r="J28" i="14"/>
  <c r="J31" i="14" s="1"/>
  <c r="J33" i="14" s="1"/>
  <c r="H3" i="14"/>
  <c r="C11" i="14"/>
  <c r="C31" i="14"/>
  <c r="C33" i="14" s="1"/>
  <c r="D31" i="14"/>
  <c r="D33" i="14" s="1"/>
  <c r="L11" i="14"/>
  <c r="M3" i="14"/>
  <c r="M11" i="14" s="1"/>
  <c r="B31" i="14"/>
  <c r="B33" i="14" s="1"/>
  <c r="D11" i="14"/>
  <c r="E3" i="14"/>
  <c r="E11" i="14" s="1"/>
  <c r="F31" i="14"/>
  <c r="F33" i="14" s="1"/>
  <c r="K31" i="14"/>
  <c r="K33" i="14" s="1"/>
  <c r="G31" i="14"/>
  <c r="G33" i="14" s="1"/>
  <c r="L31" i="14"/>
  <c r="L33" i="14" s="1"/>
  <c r="H31" i="14"/>
  <c r="H33" i="14" s="1"/>
  <c r="M31" i="14"/>
  <c r="M33" i="14" s="1"/>
  <c r="F11" i="14"/>
  <c r="K11" i="14"/>
  <c r="M31" i="13"/>
  <c r="M33" i="13" s="1"/>
  <c r="G11" i="13"/>
  <c r="F11" i="13"/>
  <c r="H3" i="13"/>
  <c r="E31" i="13"/>
  <c r="E33" i="13" s="1"/>
  <c r="C11" i="13"/>
  <c r="C31" i="13"/>
  <c r="C33" i="13" s="1"/>
  <c r="I31" i="13"/>
  <c r="I33" i="13" s="1"/>
  <c r="K31" i="13"/>
  <c r="K33" i="13" s="1"/>
  <c r="E3" i="13"/>
  <c r="E11" i="13" s="1"/>
  <c r="D11" i="13"/>
  <c r="L31" i="13"/>
  <c r="L33" i="13" s="1"/>
  <c r="L11" i="13"/>
  <c r="M3" i="13"/>
  <c r="M11" i="13" s="1"/>
  <c r="B31" i="13"/>
  <c r="B33" i="13" s="1"/>
  <c r="B11" i="13"/>
  <c r="J11" i="13"/>
  <c r="K11" i="13"/>
  <c r="E26" i="4"/>
  <c r="E29" i="4" s="1"/>
  <c r="J20" i="1"/>
  <c r="J21" i="1" s="1"/>
  <c r="J23" i="1"/>
  <c r="H23" i="1"/>
  <c r="F19" i="1"/>
  <c r="F20" i="1" s="1"/>
  <c r="F21" i="1" s="1"/>
  <c r="F26" i="4"/>
  <c r="F29" i="4" s="1"/>
  <c r="F31" i="4" s="1"/>
  <c r="F33" i="4" s="1"/>
  <c r="I26" i="4"/>
  <c r="I29" i="4" s="1"/>
  <c r="I31" i="4" s="1"/>
  <c r="I33" i="4" s="1"/>
  <c r="D26" i="4"/>
  <c r="D29" i="4" s="1"/>
  <c r="D31" i="4" s="1"/>
  <c r="D33" i="4" s="1"/>
  <c r="K26" i="4"/>
  <c r="K29" i="4" s="1"/>
  <c r="C26" i="4"/>
  <c r="C29" i="4" s="1"/>
  <c r="C31" i="4" s="1"/>
  <c r="C33" i="4" s="1"/>
  <c r="J26" i="4"/>
  <c r="J29" i="4" s="1"/>
  <c r="J31" i="4" s="1"/>
  <c r="J33" i="4" s="1"/>
  <c r="H26" i="4"/>
  <c r="H29" i="4" s="1"/>
  <c r="H31" i="4" s="1"/>
  <c r="H33" i="4" s="1"/>
  <c r="E11" i="4"/>
  <c r="N23" i="1"/>
  <c r="L31" i="4"/>
  <c r="L33" i="4" s="1"/>
  <c r="K31" i="4"/>
  <c r="K33" i="4" s="1"/>
  <c r="G31" i="4"/>
  <c r="G33" i="4" s="1"/>
  <c r="M31" i="4"/>
  <c r="M33" i="4" s="1"/>
  <c r="E31" i="4"/>
  <c r="E33" i="4" s="1"/>
  <c r="N23" i="11"/>
  <c r="B20" i="11"/>
  <c r="B21" i="11" s="1"/>
  <c r="J21" i="11"/>
  <c r="N23" i="12"/>
  <c r="D20" i="11"/>
  <c r="D21" i="11"/>
  <c r="L20" i="11"/>
  <c r="L21" i="11" s="1"/>
  <c r="M20" i="11"/>
  <c r="M21" i="11"/>
  <c r="C20" i="11"/>
  <c r="C21" i="11" s="1"/>
  <c r="E20" i="11"/>
  <c r="E21" i="11" s="1"/>
  <c r="F19" i="11"/>
  <c r="N19" i="11"/>
  <c r="O23" i="11" s="1"/>
  <c r="I20" i="11"/>
  <c r="I21" i="11" s="1"/>
  <c r="G21" i="11"/>
  <c r="C23" i="11"/>
  <c r="K19" i="11"/>
  <c r="D23" i="11"/>
  <c r="L23" i="11"/>
  <c r="E23" i="11"/>
  <c r="M23" i="11"/>
  <c r="H21" i="11"/>
  <c r="C20" i="1"/>
  <c r="C21" i="1" s="1"/>
  <c r="K20" i="1"/>
  <c r="K21" i="1" s="1"/>
  <c r="D20" i="1"/>
  <c r="D21" i="1"/>
  <c r="L20" i="1"/>
  <c r="L21" i="1" s="1"/>
  <c r="E20" i="1"/>
  <c r="E21" i="1"/>
  <c r="M20" i="1"/>
  <c r="M21" i="1" s="1"/>
  <c r="C23" i="1"/>
  <c r="K23" i="1"/>
  <c r="D23" i="1"/>
  <c r="L23" i="1"/>
  <c r="G21" i="1"/>
  <c r="H21" i="1"/>
  <c r="E23" i="1"/>
  <c r="M23" i="1"/>
  <c r="B26" i="4"/>
  <c r="B29" i="4" s="1"/>
  <c r="L21" i="12" l="1"/>
  <c r="N20" i="12"/>
  <c r="N21" i="12" s="1"/>
  <c r="O23" i="12"/>
  <c r="D21" i="12"/>
  <c r="M21" i="12"/>
  <c r="N20" i="1"/>
  <c r="O23" i="1"/>
  <c r="N21" i="1"/>
  <c r="I20" i="1"/>
  <c r="I21" i="1" s="1"/>
  <c r="H11" i="14"/>
  <c r="I3" i="14"/>
  <c r="I11" i="14" s="1"/>
  <c r="H11" i="13"/>
  <c r="I3" i="13"/>
  <c r="I11" i="13" s="1"/>
  <c r="F11" i="4"/>
  <c r="N20" i="11"/>
  <c r="N21" i="11" s="1"/>
  <c r="F20" i="11"/>
  <c r="F21" i="11" s="1"/>
  <c r="K20" i="11"/>
  <c r="K21" i="11" s="1"/>
  <c r="G11" i="4" l="1"/>
  <c r="H11" i="4"/>
  <c r="I11" i="4" l="1"/>
  <c r="J11" i="4" l="1"/>
  <c r="K11" i="4" l="1"/>
  <c r="L11" i="4" l="1"/>
  <c r="M11" i="4"/>
</calcChain>
</file>

<file path=xl/sharedStrings.xml><?xml version="1.0" encoding="utf-8"?>
<sst xmlns="http://schemas.openxmlformats.org/spreadsheetml/2006/main" count="276" uniqueCount="93">
  <si>
    <t xml:space="preserve">Income Statement Year 1 </t>
  </si>
  <si>
    <t xml:space="preserve">Cash Flow Year 1 </t>
  </si>
  <si>
    <t xml:space="preserve">Balance Sheet Year 1 </t>
  </si>
  <si>
    <t>Balance Sheet Year 2</t>
  </si>
  <si>
    <t>Balance Sheet Year 3</t>
  </si>
  <si>
    <t xml:space="preserve">Revenue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</si>
  <si>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</si>
  <si>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</si>
  <si>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</si>
  <si>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</si>
  <si>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</si>
  <si>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</si>
  <si>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</si>
  <si>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</si>
  <si>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</si>
  <si>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</si>
  <si>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</si>
  <si>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</si>
  <si>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</si>
  <si>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Start Up Costs </t>
  </si>
  <si>
    <t xml:space="preserve">Cost </t>
  </si>
  <si>
    <t xml:space="preserve">Item Description </t>
  </si>
  <si>
    <t xml:space="preserve">Owner Contributions </t>
  </si>
  <si>
    <t>Marketing</t>
  </si>
  <si>
    <t xml:space="preserve">Capital </t>
  </si>
  <si>
    <t xml:space="preserve">Past Purchases Items Already Bought for the Business </t>
  </si>
  <si>
    <t xml:space="preserve">Funding Sources </t>
  </si>
  <si>
    <t xml:space="preserve">Total Start Up Costs </t>
  </si>
  <si>
    <t>Sales Category 1</t>
  </si>
  <si>
    <t>Legal Fees</t>
  </si>
  <si>
    <t xml:space="preserve">Advertising </t>
  </si>
  <si>
    <t>Supplies</t>
  </si>
  <si>
    <t xml:space="preserve">Total Expenses </t>
  </si>
  <si>
    <t xml:space="preserve">Estimated Income Tax % </t>
  </si>
  <si>
    <t>Net Profit After Tax</t>
  </si>
  <si>
    <t>COGS</t>
  </si>
  <si>
    <t>Net Income Before Tax</t>
  </si>
  <si>
    <t xml:space="preserve">Total Revenue </t>
  </si>
  <si>
    <t xml:space="preserve">Operating </t>
  </si>
  <si>
    <t xml:space="preserve">Gross Profit </t>
  </si>
  <si>
    <t>Cash on Hand (beginnning of the month)</t>
  </si>
  <si>
    <t>Accounts Receivable</t>
  </si>
  <si>
    <t>Cash Sales</t>
  </si>
  <si>
    <t>Cash In</t>
  </si>
  <si>
    <t xml:space="preserve">Total Cash In </t>
  </si>
  <si>
    <t>Cash Out</t>
  </si>
  <si>
    <t xml:space="preserve">Operating Expenses </t>
  </si>
  <si>
    <t xml:space="preserve">Salaries and Wages </t>
  </si>
  <si>
    <t>Rent</t>
  </si>
  <si>
    <t xml:space="preserve">Office Supplies etc. </t>
  </si>
  <si>
    <t>Subtotal Operating expenses</t>
  </si>
  <si>
    <t xml:space="preserve">Subtotal Cash Out </t>
  </si>
  <si>
    <t xml:space="preserve">Total Cash Out </t>
  </si>
  <si>
    <t>Total Cash Inlays</t>
  </si>
  <si>
    <t>Total Cash Outlays</t>
  </si>
  <si>
    <t>Total Cash Available Before Cash Outlays</t>
  </si>
  <si>
    <t xml:space="preserve">Net Changes in Cash </t>
  </si>
  <si>
    <t>Retained Earnings</t>
  </si>
  <si>
    <t xml:space="preserve">Ending Cash Balance </t>
  </si>
  <si>
    <t xml:space="preserve">Start up costs </t>
  </si>
  <si>
    <t>Laptop</t>
  </si>
  <si>
    <t>Office Table</t>
  </si>
  <si>
    <t>Office Chair</t>
  </si>
  <si>
    <t>Licenses</t>
  </si>
  <si>
    <t>Office Supplies</t>
  </si>
  <si>
    <t>Profit Margin %</t>
  </si>
  <si>
    <t>Cash Flow Year 3</t>
  </si>
  <si>
    <t>Cash Flow Year 2</t>
  </si>
  <si>
    <t>Income Statement Year 3</t>
  </si>
  <si>
    <t>Income Statement Year 2</t>
  </si>
  <si>
    <t>Month</t>
  </si>
  <si>
    <t>Liabilities</t>
  </si>
  <si>
    <t>Month 1</t>
  </si>
  <si>
    <t>Month 2</t>
  </si>
  <si>
    <t>Total Assets</t>
  </si>
  <si>
    <t>Assets</t>
  </si>
  <si>
    <t>Current</t>
  </si>
  <si>
    <t>Fixed</t>
  </si>
  <si>
    <t>Owner’s Equity</t>
  </si>
  <si>
    <t>Total Equity</t>
  </si>
  <si>
    <t>$7,455</t>
  </si>
  <si>
    <t>$7,730</t>
  </si>
  <si>
    <t>$8,005</t>
  </si>
  <si>
    <t>$8,280</t>
  </si>
  <si>
    <t>$2,191</t>
  </si>
  <si>
    <t>$2,691</t>
  </si>
  <si>
    <t>$3,191</t>
  </si>
  <si>
    <t>$3,691</t>
  </si>
  <si>
    <t>$1,827</t>
  </si>
  <si>
    <t>$2,602</t>
  </si>
  <si>
    <t>$3,077</t>
  </si>
  <si>
    <t>$3,552</t>
  </si>
  <si>
    <t>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</si>
</sst>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.5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ourier New"/>
      <family val="1"/>
    </font>
    <font>
      <b/>
      <sz val="13.5"/>
      <color rgb="FF000000"/>
      <name val="Calibri"/>
      <family val="2"/>
      <scheme val="minor"/>
    </font>
    <font>
      <sz val="10"/>
      <color rgb="FF000000"/>
      <name val="Arial Unicode MS"/>
      <family val="2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/>
    <xf numFmtId="0" fontId="4" fillId="0" borderId="0" xfId="0" applyFont="1"/>
    <xf numFmtId="0" fontId="9" fillId="0" borderId="0" xfId="0" applyFont="1"/>
    <xf numFmtId="0" fontId="1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1"/>
    </xf>
    <xf numFmtId="43" fontId="0" fillId="0" borderId="0" xfId="1" applyFont="1"/>
    <xf numFmtId="164" fontId="1" fillId="0" borderId="0" xfId="1" applyNumberFormat="1" applyFont="1" applyAlignment="1">
      <alignment horizontal="center"/>
    </xf>
    <xf numFmtId="164" fontId="0" fillId="0" borderId="0" xfId="1" applyNumberFormat="1" applyFont="1"/>
    <xf numFmtId="164" fontId="1" fillId="0" borderId="0" xfId="1" applyNumberFormat="1" applyFont="1"/>
    <xf numFmtId="43" fontId="0" fillId="0" borderId="0" xfId="0" applyNumberFormat="1"/>
    <xf numFmtId="9" fontId="0" fillId="0" borderId="0" xfId="2" applyFont="1"/>
    <xf numFmtId="43" fontId="4" fillId="0" borderId="0" xfId="1" applyFont="1" applyAlignment="1">
      <alignment horizontal="center"/>
    </xf>
    <xf numFmtId="43" fontId="5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8" fontId="0" fillId="0" borderId="0" xfId="0" applyNumberFormat="1"/>
    <xf numFmtId="44" fontId="0" fillId="0" borderId="0" xfId="3" applyFont="1"/>
    <xf numFmtId="44" fontId="1" fillId="0" borderId="2" xfId="0" applyNumberFormat="1" applyFont="1" applyBorder="1"/>
    <xf numFmtId="44" fontId="1" fillId="0" borderId="3" xfId="0" applyNumberFormat="1" applyFont="1" applyBorder="1"/>
    <xf numFmtId="6" fontId="0" fillId="0" borderId="7" xfId="0" applyNumberFormat="1" applyBorder="1"/>
    <xf numFmtId="44" fontId="0" fillId="0" borderId="6" xfId="3" applyFont="1" applyBorder="1"/>
    <xf numFmtId="44" fontId="0" fillId="0" borderId="8" xfId="3" applyFont="1" applyBorder="1"/>
    <xf numFmtId="6" fontId="0" fillId="0" borderId="9" xfId="0" applyNumberFormat="1" applyBorder="1"/>
    <xf numFmtId="6" fontId="0" fillId="0" borderId="2" xfId="0" applyNumberFormat="1" applyBorder="1"/>
    <xf numFmtId="6" fontId="0" fillId="0" borderId="3" xfId="0" applyNumberFormat="1" applyBorder="1"/>
    <xf numFmtId="44" fontId="1" fillId="0" borderId="4" xfId="3" applyFont="1" applyBorder="1" applyAlignment="1">
      <alignment horizontal="center" vertical="center"/>
    </xf>
    <xf numFmtId="44" fontId="10" fillId="0" borderId="0" xfId="3" applyFont="1"/>
    <xf numFmtId="44" fontId="0" fillId="0" borderId="10" xfId="3" applyFont="1" applyBorder="1"/>
    <xf numFmtId="6" fontId="0" fillId="0" borderId="11" xfId="0" applyNumberFormat="1" applyBorder="1"/>
    <xf numFmtId="44" fontId="1" fillId="0" borderId="12" xfId="0" applyNumberFormat="1" applyFont="1" applyBorder="1"/>
    <xf numFmtId="6" fontId="0" fillId="0" borderId="12" xfId="0" applyNumberFormat="1" applyBorder="1"/>
    <xf numFmtId="44" fontId="1" fillId="0" borderId="12" xfId="3" applyFont="1" applyBorder="1"/>
    <xf numFmtId="44" fontId="1" fillId="0" borderId="8" xfId="3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4" fontId="1" fillId="0" borderId="8" xfId="3" applyFon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44" fontId="0" fillId="0" borderId="12" xfId="0" applyNumberFormat="1" applyBorder="1"/>
    <xf numFmtId="44" fontId="0" fillId="0" borderId="2" xfId="0" applyNumberFormat="1" applyBorder="1"/>
    <xf numFmtId="44" fontId="0" fillId="0" borderId="3" xfId="0" applyNumberFormat="1" applyBorder="1"/>
    <xf numFmtId="10" fontId="0" fillId="0" borderId="0" xfId="2" applyNumberFormat="1" applyFont="1"/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4" fontId="1" fillId="2" borderId="1" xfId="3" applyFont="1" applyFill="1" applyBorder="1" applyAlignment="1">
      <alignment horizontal="center" vertical="center"/>
    </xf>
    <xf numFmtId="44" fontId="1" fillId="2" borderId="3" xfId="3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dimension ref="A1:F18"/>
  <sheetViews>
    <sheetView tabSelected="1" zoomScale="99" zoomScaleNormal="170" workbookViewId="0">
      <selection sqref="A1:C1"/>
    </sheetView>
  </sheetViews>
  <sheetFormatPr baseColWidth="10" defaultRowHeight="16" x14ac:dyDescent="0.2"/>
  <cols>
    <col min="1" max="1" width="29.33203125" customWidth="1"/>
    <col min="2" max="2" width="10.83203125" style="16"/>
  </cols>
  <sheetData>
    <row r="1" spans="1:6" x14ac:dyDescent="0.2">
      <c r="A1" s="60" t="s">
        <v>19</v>
      </c>
      <c r="B1" s="60"/>
      <c r="C1" s="60"/>
    </row>
    <row r="2" spans="1:6" x14ac:dyDescent="0.2">
      <c r="A2" s="51" t="s">
        <v>25</v>
      </c>
      <c r="B2" s="51"/>
      <c r="C2" s="51"/>
    </row>
    <row r="3" spans="1:6" x14ac:dyDescent="0.2">
      <c r="A3" s="2" t="s">
        <v>21</v>
      </c>
      <c r="B3" s="15" t="s">
        <v>20</v>
      </c>
    </row>
    <row r="4" spans="1:6" ht="16" customHeight="1" x14ac:dyDescent="0.2">
      <c r="A4" t="s">
        <v>60</v>
      </c>
      <c r="B4" s="16">
        <v>2000</v>
      </c>
    </row>
    <row r="5" spans="1:6" x14ac:dyDescent="0.2">
      <c r="A5" t="s">
        <v>64</v>
      </c>
      <c r="B5" s="16">
        <v>200</v>
      </c>
    </row>
    <row r="8" spans="1:6" x14ac:dyDescent="0.2">
      <c r="E8" s="3"/>
      <c r="F8" s="3"/>
    </row>
    <row r="9" spans="1:6" x14ac:dyDescent="0.2">
      <c r="A9" s="1" t="s">
        <v>59</v>
      </c>
      <c r="E9" s="3"/>
      <c r="F9" s="3"/>
    </row>
    <row r="10" spans="1:6" ht="16" customHeight="1" x14ac:dyDescent="0.2">
      <c r="A10" t="s">
        <v>61</v>
      </c>
      <c r="B10" s="16">
        <v>200</v>
      </c>
    </row>
    <row r="11" spans="1:6" ht="16" customHeight="1" x14ac:dyDescent="0.2">
      <c r="A11" t="s">
        <v>62</v>
      </c>
      <c r="B11" s="16">
        <v>200</v>
      </c>
    </row>
    <row r="12" spans="1:6" x14ac:dyDescent="0.2">
      <c r="A12" t="s">
        <v>23</v>
      </c>
      <c r="B12" s="16">
        <v>100</v>
      </c>
    </row>
    <row r="13" spans="1:6" x14ac:dyDescent="0.2">
      <c r="A13" t="s">
        <v>24</v>
      </c>
      <c r="B13" s="16">
        <v>5000</v>
      </c>
    </row>
    <row r="14" spans="1:6" x14ac:dyDescent="0.2">
      <c r="A14" t="s">
        <v>63</v>
      </c>
      <c r="B14" s="16">
        <v>70</v>
      </c>
    </row>
    <row r="15" spans="1:6" x14ac:dyDescent="0.2">
      <c r="A15" s="1" t="s">
        <v>27</v>
      </c>
      <c r="B15" s="17">
        <f>SUM(B10:B14)</f>
        <v>5570</v>
      </c>
    </row>
    <row r="16" spans="1:6" x14ac:dyDescent="0.2">
      <c r="A16" s="1"/>
    </row>
    <row r="17" spans="1:2" x14ac:dyDescent="0.2">
      <c r="A17" s="1" t="s">
        <v>26</v>
      </c>
    </row>
    <row r="18" spans="1:2" ht="16" customHeight="1" x14ac:dyDescent="0.2">
      <c r="A18" t="s">
        <v>22</v>
      </c>
      <c r="B18" s="16">
        <v>7770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dimension ref="A1:O24"/>
  <sheetViews>
    <sheetView workbookViewId="0"/>
  </sheetViews>
  <sheetFormatPr baseColWidth="10" defaultRowHeight="16" x14ac:dyDescent="0.2"/>
  <cols>
    <col min="1" max="1" width="26.33203125" bestFit="1" customWidth="1"/>
    <col min="14" max="14" width="12" bestFit="1" customWidth="1"/>
  </cols>
  <sheetData>
    <row r="1" spans="1:14" x14ac:dyDescent="0.2">
      <c r="A1" s="61" t="s">
        <v>0</v>
      </c>
    </row>
    <row r="2" spans="1:14" x14ac:dyDescent="0.2"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</row>
    <row r="3" spans="1:14" x14ac:dyDescent="0.2">
      <c r="A3" s="1" t="s">
        <v>5</v>
      </c>
    </row>
    <row r="4" spans="1:14" x14ac:dyDescent="0.2">
      <c r="A4" t="s">
        <v>28</v>
      </c>
      <c r="B4" s="14">
        <v>137.5</v>
      </c>
      <c r="C4" s="14">
        <v>137.5</v>
      </c>
      <c r="D4" s="14">
        <v>137.5</v>
      </c>
      <c r="E4" s="14">
        <v>137.5</v>
      </c>
      <c r="F4" s="14">
        <v>250</v>
      </c>
      <c r="G4" s="14">
        <v>250</v>
      </c>
      <c r="H4" s="14">
        <v>250</v>
      </c>
      <c r="I4" s="14">
        <v>2000</v>
      </c>
      <c r="J4" s="14">
        <v>387.5</v>
      </c>
      <c r="K4" s="14">
        <v>387.5</v>
      </c>
      <c r="L4" s="14">
        <v>387.5</v>
      </c>
      <c r="M4" s="14">
        <v>2137.5</v>
      </c>
      <c r="N4" s="18">
        <f>SUM(B4:M4)</f>
        <v>6600</v>
      </c>
    </row>
    <row r="5" spans="1:14" x14ac:dyDescent="0.2">
      <c r="A5" s="1" t="s">
        <v>37</v>
      </c>
      <c r="B5" s="14">
        <v>137.5</v>
      </c>
      <c r="C5" s="14">
        <v>137.5</v>
      </c>
      <c r="D5" s="14">
        <v>137.5</v>
      </c>
      <c r="E5" s="14">
        <v>137.5</v>
      </c>
      <c r="F5" s="14">
        <v>250</v>
      </c>
      <c r="G5" s="14">
        <v>250</v>
      </c>
      <c r="H5" s="14">
        <v>250</v>
      </c>
      <c r="I5" s="14">
        <v>2000</v>
      </c>
      <c r="J5" s="14">
        <v>387.5</v>
      </c>
      <c r="K5" s="14">
        <v>387.5</v>
      </c>
      <c r="L5" s="14">
        <v>387.5</v>
      </c>
      <c r="M5" s="14">
        <v>2137.5</v>
      </c>
      <c r="N5" s="18">
        <f>SUM(B5:M5)</f>
        <v>6600</v>
      </c>
    </row>
    <row r="6" spans="1:14" x14ac:dyDescent="0.2">
      <c r="A6" s="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8"/>
    </row>
    <row r="7" spans="1:14" x14ac:dyDescent="0.2">
      <c r="A7" s="1" t="s">
        <v>35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9" spans="1:14" x14ac:dyDescent="0.2">
      <c r="A9" s="1" t="s">
        <v>39</v>
      </c>
      <c r="B9" s="14">
        <v>137.5</v>
      </c>
      <c r="C9" s="14">
        <v>137.5</v>
      </c>
      <c r="D9" s="14">
        <v>137.5</v>
      </c>
      <c r="E9" s="14">
        <v>137.5</v>
      </c>
      <c r="F9" s="14">
        <v>250</v>
      </c>
      <c r="G9" s="14">
        <v>250</v>
      </c>
      <c r="H9" s="14">
        <v>250</v>
      </c>
      <c r="I9" s="14">
        <v>2750</v>
      </c>
      <c r="J9" s="14">
        <v>387.5</v>
      </c>
      <c r="K9" s="14">
        <v>387.5</v>
      </c>
      <c r="L9" s="14">
        <v>387.5</v>
      </c>
      <c r="M9" s="14">
        <v>2887.5</v>
      </c>
      <c r="N9" s="18">
        <f>SUM(B9:M9)</f>
        <v>8100</v>
      </c>
    </row>
    <row r="11" spans="1:14" x14ac:dyDescent="0.2">
      <c r="A11" s="1" t="s">
        <v>38</v>
      </c>
    </row>
    <row r="12" spans="1:14" x14ac:dyDescent="0.2">
      <c r="A12" t="s">
        <v>29</v>
      </c>
      <c r="B12">
        <v>70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70</v>
      </c>
    </row>
    <row r="13" spans="1:14" x14ac:dyDescent="0.2">
      <c r="A13" t="s">
        <v>30</v>
      </c>
      <c r="B13">
        <v>25</v>
      </c>
      <c r="C13">
        <v>0</v>
      </c>
      <c r="D13">
        <v>0</v>
      </c>
      <c r="E13">
        <v>25</v>
      </c>
      <c r="F13">
        <v>0</v>
      </c>
      <c r="G13">
        <v>0</v>
      </c>
      <c r="H13">
        <v>25</v>
      </c>
      <c r="I13">
        <v>0</v>
      </c>
      <c r="J13">
        <v>0</v>
      </c>
      <c r="K13">
        <v>25</v>
      </c>
      <c r="L13">
        <v>0</v>
      </c>
      <c r="M13">
        <v>0</v>
      </c>
      <c r="N13">
        <f>SUM(B13:M13)</f>
        <v>100</v>
      </c>
    </row>
    <row r="14" spans="1:14" x14ac:dyDescent="0.2">
      <c r="A14" t="s">
        <v>31</v>
      </c>
      <c r="B14">
        <v>5</v>
      </c>
      <c r="C14">
        <v>0</v>
      </c>
      <c r="D14">
        <v>0</v>
      </c>
      <c r="E14">
        <v>5</v>
      </c>
      <c r="F14">
        <v>0</v>
      </c>
      <c r="G14">
        <v>0</v>
      </c>
      <c r="H14">
        <v>5</v>
      </c>
      <c r="I14">
        <v>0</v>
      </c>
      <c r="J14">
        <v>0</v>
      </c>
      <c r="K14">
        <v>5</v>
      </c>
      <c r="L14">
        <v>0</v>
      </c>
      <c r="M14">
        <v>0</v>
      </c>
      <c r="N14">
        <f>SUM(B14:M14)</f>
        <v>20</v>
      </c>
    </row>
    <row r="17" spans="1:15" x14ac:dyDescent="0.2">
      <c r="A17" s="1" t="s">
        <v>32</v>
      </c>
      <c r="B17">
        <f>SUM(B12:B14)</f>
        <v>100</v>
      </c>
      <c r="C17">
        <f>SUM(C12:C14)</f>
        <v>0</v>
      </c>
      <c r="D17">
        <f>SUM(D12:D14)</f>
        <v>0</v>
      </c>
      <c r="E17">
        <f>SUM(E12:E14)</f>
        <v>30</v>
      </c>
      <c r="F17">
        <f>SUM(F12:F14)</f>
        <v>0</v>
      </c>
      <c r="G17">
        <f>SUM(G12:G14)</f>
        <v>0</v>
      </c>
      <c r="H17">
        <f>SUM(H12:H14)</f>
        <v>30</v>
      </c>
      <c r="I17">
        <f>SUM(I12:I14)</f>
        <v>0</v>
      </c>
      <c r="J17">
        <f>SUM(J12:J14)</f>
        <v>0</v>
      </c>
      <c r="K17">
        <f>SUM(K12:K14)</f>
        <v>30</v>
      </c>
      <c r="L17">
        <f>SUM(L12:L14)</f>
        <v>0</v>
      </c>
      <c r="M17">
        <f>SUM(M12:M14)</f>
        <v>0</v>
      </c>
      <c r="N17">
        <f>SUM(N12:N14)</f>
        <v>190</v>
      </c>
    </row>
    <row r="18" spans="1:15" x14ac:dyDescent="0.2">
      <c r="A18" s="1"/>
    </row>
    <row r="19" spans="1:15" x14ac:dyDescent="0.2">
      <c r="A19" s="1" t="s">
        <v>36</v>
      </c>
      <c r="B19" s="18">
        <f>B9-B17</f>
        <v>37.5</v>
      </c>
      <c r="C19" s="18">
        <f>C9-C17</f>
        <v>137.5</v>
      </c>
      <c r="D19" s="18">
        <f>D9-D17</f>
        <v>137.5</v>
      </c>
      <c r="E19" s="18">
        <f>E9-E17</f>
        <v>107.5</v>
      </c>
      <c r="F19" s="18">
        <f>F9-F17</f>
        <v>250</v>
      </c>
      <c r="G19" s="18">
        <f>G9-G17</f>
        <v>250</v>
      </c>
      <c r="H19" s="18">
        <f>H9-H17</f>
        <v>220</v>
      </c>
      <c r="I19" s="18">
        <f>I9-I17</f>
        <v>2750</v>
      </c>
      <c r="J19" s="18">
        <f>J9-J17</f>
        <v>387.5</v>
      </c>
      <c r="K19" s="18">
        <f>K9-K17</f>
        <v>357.5</v>
      </c>
      <c r="L19" s="18">
        <f>L9-L17</f>
        <v>387.5</v>
      </c>
      <c r="M19" s="18">
        <f>M9-M17</f>
        <v>2887.5</v>
      </c>
      <c r="N19" s="18">
        <f>N9-N17</f>
        <v>7910</v>
      </c>
    </row>
    <row r="20" spans="1:15" x14ac:dyDescent="0.2">
      <c r="A20" t="s">
        <v>33</v>
      </c>
      <c r="B20" s="18">
        <f>B19*0.0664</f>
        <v>2.4900000000000002</v>
      </c>
      <c r="C20" s="18">
        <f t="shared" ref="C20:N20" si="0">C19*0.0664</f>
        <v>9.1300000000000008</v>
      </c>
      <c r="D20" s="18">
        <f t="shared" si="0"/>
        <v>9.1300000000000008</v>
      </c>
      <c r="E20" s="18">
        <f t="shared" si="0"/>
        <v>7.1379999999999999</v>
      </c>
      <c r="F20" s="18">
        <f t="shared" si="0"/>
        <v>16.600000000000001</v>
      </c>
      <c r="G20" s="18">
        <f t="shared" si="0"/>
        <v>16.600000000000001</v>
      </c>
      <c r="H20" s="18">
        <f t="shared" si="0"/>
        <v>14.608000000000001</v>
      </c>
      <c r="I20" s="18">
        <f t="shared" si="0"/>
        <v>182.6</v>
      </c>
      <c r="J20" s="18">
        <f t="shared" si="0"/>
        <v>25.73</v>
      </c>
      <c r="K20" s="18">
        <f t="shared" si="0"/>
        <v>23.738</v>
      </c>
      <c r="L20" s="18">
        <f t="shared" si="0"/>
        <v>25.73</v>
      </c>
      <c r="M20" s="18">
        <f t="shared" si="0"/>
        <v>191.73</v>
      </c>
      <c r="N20" s="18">
        <f t="shared" si="0"/>
        <v>525.22400000000005</v>
      </c>
    </row>
    <row r="21" spans="1:15" x14ac:dyDescent="0.2">
      <c r="A21" s="1" t="s">
        <v>34</v>
      </c>
      <c r="B21" s="18">
        <f>B19-B20</f>
        <v>35.01</v>
      </c>
      <c r="C21" s="18">
        <f t="shared" ref="C21:N21" si="1">C19-C20</f>
        <v>128.37</v>
      </c>
      <c r="D21" s="18">
        <f t="shared" si="1"/>
        <v>128.37</v>
      </c>
      <c r="E21" s="18">
        <f t="shared" si="1"/>
        <v>100.36199999999999</v>
      </c>
      <c r="F21" s="18">
        <f t="shared" si="1"/>
        <v>233.4</v>
      </c>
      <c r="G21" s="18">
        <f t="shared" si="1"/>
        <v>233.4</v>
      </c>
      <c r="H21" s="18">
        <f t="shared" si="1"/>
        <v>205.392</v>
      </c>
      <c r="I21" s="18">
        <f t="shared" si="1"/>
        <v>2567.4</v>
      </c>
      <c r="J21" s="18">
        <f t="shared" si="1"/>
        <v>361.77</v>
      </c>
      <c r="K21" s="18">
        <f t="shared" si="1"/>
        <v>333.762</v>
      </c>
      <c r="L21" s="18">
        <f t="shared" si="1"/>
        <v>361.77</v>
      </c>
      <c r="M21" s="18">
        <f t="shared" si="1"/>
        <v>2695.77</v>
      </c>
      <c r="N21" s="18">
        <f t="shared" si="1"/>
        <v>7384.7759999999998</v>
      </c>
    </row>
    <row r="23" spans="1:15" x14ac:dyDescent="0.2">
      <c r="A23" s="1" t="s">
        <v>65</v>
      </c>
      <c r="B23" s="19">
        <f>B17/B5</f>
        <v>0.72727272727272729</v>
      </c>
      <c r="C23" s="19">
        <f>C17/C5</f>
        <v>0</v>
      </c>
      <c r="D23" s="19">
        <f>D17/D5</f>
        <v>0</v>
      </c>
      <c r="E23" s="19">
        <f>E17/E5</f>
        <v>0.21818181818181817</v>
      </c>
      <c r="F23" s="19">
        <f>F17/F5</f>
        <v>0</v>
      </c>
      <c r="G23" s="19">
        <f>G17/G5</f>
        <v>0</v>
      </c>
      <c r="H23" s="19">
        <f>H17/H5</f>
        <v>0.12</v>
      </c>
      <c r="I23" s="19">
        <f>I17/I5</f>
        <v>0</v>
      </c>
      <c r="J23" s="19">
        <f>J17/J5</f>
        <v>0</v>
      </c>
      <c r="K23" s="19">
        <f>K17/K5</f>
        <v>7.7419354838709681E-2</v>
      </c>
      <c r="L23" s="19">
        <f>L17/L5</f>
        <v>0</v>
      </c>
      <c r="M23" s="19">
        <f>M17/M5</f>
        <v>0</v>
      </c>
      <c r="N23" s="19">
        <f>N17/N5</f>
        <v>2.8787878787878789E-2</v>
      </c>
      <c r="O23" s="50">
        <f>N19/N9</f>
        <v>0.97654320987654319</v>
      </c>
    </row>
    <row r="24" spans="1:15" x14ac:dyDescent="0.2">
      <c r="A24" s="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0AD4-AC68-FA4F-AF04-D9C7BA2F580A}">
  <dimension ref="A1:O24"/>
  <sheetViews>
    <sheetView workbookViewId="0"/>
  </sheetViews>
  <sheetFormatPr baseColWidth="10" defaultRowHeight="16" x14ac:dyDescent="0.2"/>
  <cols>
    <col min="1" max="1" width="26.33203125" bestFit="1" customWidth="1"/>
    <col min="14" max="14" width="12" bestFit="1" customWidth="1"/>
  </cols>
  <sheetData>
    <row r="1" spans="1:14" x14ac:dyDescent="0.2">
      <c r="A1" s="61" t="s">
        <v>69</v>
      </c>
    </row>
    <row r="2" spans="1:14" x14ac:dyDescent="0.2"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</row>
    <row r="3" spans="1:14" x14ac:dyDescent="0.2">
      <c r="A3" s="1" t="s">
        <v>5</v>
      </c>
    </row>
    <row r="4" spans="1:14" x14ac:dyDescent="0.2">
      <c r="A4" t="s">
        <v>28</v>
      </c>
      <c r="B4" s="14">
        <v>206.25</v>
      </c>
      <c r="C4" s="14">
        <v>206.25</v>
      </c>
      <c r="D4" s="14">
        <v>206.25</v>
      </c>
      <c r="E4" s="14">
        <v>206.25</v>
      </c>
      <c r="F4" s="14">
        <v>375</v>
      </c>
      <c r="G4" s="14">
        <v>375</v>
      </c>
      <c r="H4" s="14">
        <v>375</v>
      </c>
      <c r="I4" s="14">
        <v>4125</v>
      </c>
      <c r="J4" s="14">
        <v>581.25</v>
      </c>
      <c r="K4" s="14">
        <v>581.25</v>
      </c>
      <c r="L4" s="14">
        <v>581.25</v>
      </c>
      <c r="M4" s="14">
        <v>4331.25</v>
      </c>
      <c r="N4" s="18">
        <f>SUM(B4:M4)</f>
        <v>12150</v>
      </c>
    </row>
    <row r="5" spans="1:14" x14ac:dyDescent="0.2">
      <c r="A5" s="1" t="s">
        <v>37</v>
      </c>
      <c r="B5" s="14">
        <v>206.25</v>
      </c>
      <c r="C5" s="14">
        <v>206.25</v>
      </c>
      <c r="D5" s="14">
        <v>206.25</v>
      </c>
      <c r="E5" s="14">
        <v>206.25</v>
      </c>
      <c r="F5" s="14">
        <v>375</v>
      </c>
      <c r="G5" s="14">
        <v>375</v>
      </c>
      <c r="H5" s="14">
        <v>375</v>
      </c>
      <c r="I5" s="14">
        <v>4125</v>
      </c>
      <c r="J5" s="14">
        <v>581.25</v>
      </c>
      <c r="K5" s="14">
        <v>581.25</v>
      </c>
      <c r="L5" s="14">
        <v>581.25</v>
      </c>
      <c r="M5" s="14">
        <v>4331.25</v>
      </c>
      <c r="N5" s="18">
        <f>SUM(B5:M5)</f>
        <v>12150</v>
      </c>
    </row>
    <row r="6" spans="1:14" x14ac:dyDescent="0.2">
      <c r="A6" s="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8"/>
    </row>
    <row r="7" spans="1:14" x14ac:dyDescent="0.2">
      <c r="A7" s="1" t="s">
        <v>35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9" spans="1:14" x14ac:dyDescent="0.2">
      <c r="A9" s="1" t="s">
        <v>39</v>
      </c>
      <c r="B9" s="14">
        <v>206.25</v>
      </c>
      <c r="C9" s="14">
        <v>206.25</v>
      </c>
      <c r="D9" s="14">
        <v>206.25</v>
      </c>
      <c r="E9" s="14">
        <v>206.25</v>
      </c>
      <c r="F9" s="14">
        <v>375</v>
      </c>
      <c r="G9" s="14">
        <v>375</v>
      </c>
      <c r="H9" s="14">
        <v>375</v>
      </c>
      <c r="I9" s="14">
        <v>4125</v>
      </c>
      <c r="J9" s="14">
        <v>581.25</v>
      </c>
      <c r="K9" s="14">
        <v>581.25</v>
      </c>
      <c r="L9" s="14">
        <v>581.25</v>
      </c>
      <c r="M9" s="14">
        <v>4331.25</v>
      </c>
      <c r="N9" s="18">
        <f>SUM(B9:M9)</f>
        <v>12150</v>
      </c>
    </row>
    <row r="11" spans="1:14" x14ac:dyDescent="0.2">
      <c r="A11" s="1" t="s">
        <v>38</v>
      </c>
    </row>
    <row r="12" spans="1:14" x14ac:dyDescent="0.2">
      <c r="A12" t="s">
        <v>29</v>
      </c>
      <c r="B12">
        <v>70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70</v>
      </c>
    </row>
    <row r="13" spans="1:14" x14ac:dyDescent="0.2">
      <c r="A13" t="s">
        <v>30</v>
      </c>
      <c r="B13">
        <v>25</v>
      </c>
      <c r="C13">
        <v>0</v>
      </c>
      <c r="D13">
        <v>0</v>
      </c>
      <c r="E13">
        <v>25</v>
      </c>
      <c r="F13">
        <v>0</v>
      </c>
      <c r="G13">
        <v>0</v>
      </c>
      <c r="H13">
        <v>25</v>
      </c>
      <c r="I13">
        <v>0</v>
      </c>
      <c r="J13">
        <v>0</v>
      </c>
      <c r="K13">
        <v>25</v>
      </c>
      <c r="L13">
        <v>0</v>
      </c>
      <c r="M13">
        <v>0</v>
      </c>
      <c r="N13">
        <f>SUM(B13:M13)</f>
        <v>100</v>
      </c>
    </row>
    <row r="14" spans="1:14" x14ac:dyDescent="0.2">
      <c r="A14" t="s">
        <v>31</v>
      </c>
      <c r="B14">
        <v>5</v>
      </c>
      <c r="C14">
        <v>0</v>
      </c>
      <c r="D14">
        <v>0</v>
      </c>
      <c r="E14">
        <v>0</v>
      </c>
      <c r="F14">
        <v>5</v>
      </c>
      <c r="G14">
        <v>0</v>
      </c>
      <c r="H14">
        <v>0</v>
      </c>
      <c r="I14">
        <v>0</v>
      </c>
      <c r="J14">
        <v>5</v>
      </c>
      <c r="K14">
        <v>0</v>
      </c>
      <c r="L14">
        <v>0</v>
      </c>
      <c r="M14">
        <v>0</v>
      </c>
      <c r="N14">
        <f>SUM(B14:M14)</f>
        <v>15</v>
      </c>
    </row>
    <row r="17" spans="1:15" x14ac:dyDescent="0.2">
      <c r="A17" s="1" t="s">
        <v>32</v>
      </c>
      <c r="B17">
        <f>SUM(B12:B14)</f>
        <v>100</v>
      </c>
      <c r="C17">
        <f>SUM(C12:C14)</f>
        <v>0</v>
      </c>
      <c r="D17">
        <f>SUM(D12:D14)</f>
        <v>0</v>
      </c>
      <c r="E17">
        <f>SUM(E12:E14)</f>
        <v>25</v>
      </c>
      <c r="F17">
        <f>SUM(F12:F14)</f>
        <v>5</v>
      </c>
      <c r="G17">
        <f>SUM(G12:G14)</f>
        <v>0</v>
      </c>
      <c r="H17">
        <f>SUM(H12:H14)</f>
        <v>25</v>
      </c>
      <c r="I17">
        <f>SUM(I12:I14)</f>
        <v>0</v>
      </c>
      <c r="J17">
        <f>SUM(J12:J14)</f>
        <v>5</v>
      </c>
      <c r="K17">
        <f>SUM(K12:K14)</f>
        <v>25</v>
      </c>
      <c r="L17">
        <f>SUM(L12:L14)</f>
        <v>0</v>
      </c>
      <c r="M17">
        <f>SUM(M12:M14)</f>
        <v>0</v>
      </c>
      <c r="N17">
        <f>SUM(N12:N14)</f>
        <v>185</v>
      </c>
    </row>
    <row r="18" spans="1:15" x14ac:dyDescent="0.2">
      <c r="A18" s="1"/>
    </row>
    <row r="19" spans="1:15" x14ac:dyDescent="0.2">
      <c r="A19" s="1" t="s">
        <v>36</v>
      </c>
      <c r="B19" s="18">
        <f>B9-B17</f>
        <v>106.25</v>
      </c>
      <c r="C19" s="18">
        <f>C9-C17</f>
        <v>206.25</v>
      </c>
      <c r="D19" s="18">
        <f>D9-D17</f>
        <v>206.25</v>
      </c>
      <c r="E19" s="18">
        <f>E9-E17</f>
        <v>181.25</v>
      </c>
      <c r="F19" s="18">
        <f>F9-F17</f>
        <v>370</v>
      </c>
      <c r="G19" s="18">
        <f>G9-G17</f>
        <v>375</v>
      </c>
      <c r="H19" s="18">
        <f>H9-H17</f>
        <v>350</v>
      </c>
      <c r="I19" s="18">
        <f>I9-I17</f>
        <v>4125</v>
      </c>
      <c r="J19" s="18">
        <f>J9-J17</f>
        <v>576.25</v>
      </c>
      <c r="K19" s="18">
        <f>K9-K17</f>
        <v>556.25</v>
      </c>
      <c r="L19" s="18">
        <f>L9-L17</f>
        <v>581.25</v>
      </c>
      <c r="M19" s="18">
        <f>M9-M17</f>
        <v>4331.25</v>
      </c>
      <c r="N19" s="18">
        <f>N9-N17</f>
        <v>11965</v>
      </c>
    </row>
    <row r="20" spans="1:15" x14ac:dyDescent="0.2">
      <c r="A20" t="s">
        <v>33</v>
      </c>
      <c r="B20" s="18">
        <f>B19*0.0664</f>
        <v>7.0549999999999997</v>
      </c>
      <c r="C20" s="18">
        <f t="shared" ref="C20:N20" si="0">C19*0.0664</f>
        <v>13.695</v>
      </c>
      <c r="D20" s="18">
        <f t="shared" si="0"/>
        <v>13.695</v>
      </c>
      <c r="E20" s="18">
        <f t="shared" si="0"/>
        <v>12.035</v>
      </c>
      <c r="F20" s="18">
        <f t="shared" si="0"/>
        <v>24.568000000000001</v>
      </c>
      <c r="G20" s="18">
        <f t="shared" si="0"/>
        <v>24.9</v>
      </c>
      <c r="H20" s="18">
        <f t="shared" si="0"/>
        <v>23.240000000000002</v>
      </c>
      <c r="I20" s="18">
        <f t="shared" si="0"/>
        <v>273.89999999999998</v>
      </c>
      <c r="J20" s="18">
        <f t="shared" si="0"/>
        <v>38.262999999999998</v>
      </c>
      <c r="K20" s="18">
        <f t="shared" si="0"/>
        <v>36.935000000000002</v>
      </c>
      <c r="L20" s="18">
        <f t="shared" si="0"/>
        <v>38.594999999999999</v>
      </c>
      <c r="M20" s="18">
        <f t="shared" si="0"/>
        <v>287.59500000000003</v>
      </c>
      <c r="N20" s="18">
        <f t="shared" si="0"/>
        <v>794.476</v>
      </c>
    </row>
    <row r="21" spans="1:15" x14ac:dyDescent="0.2">
      <c r="A21" s="1" t="s">
        <v>34</v>
      </c>
      <c r="B21" s="18">
        <f>B19-B20</f>
        <v>99.194999999999993</v>
      </c>
      <c r="C21" s="18">
        <f t="shared" ref="C21:N21" si="1">C19-C20</f>
        <v>192.55500000000001</v>
      </c>
      <c r="D21" s="18">
        <f t="shared" si="1"/>
        <v>192.55500000000001</v>
      </c>
      <c r="E21" s="18">
        <f t="shared" si="1"/>
        <v>169.215</v>
      </c>
      <c r="F21" s="18">
        <f t="shared" si="1"/>
        <v>345.43200000000002</v>
      </c>
      <c r="G21" s="18">
        <f t="shared" si="1"/>
        <v>350.1</v>
      </c>
      <c r="H21" s="18">
        <f t="shared" si="1"/>
        <v>326.76</v>
      </c>
      <c r="I21" s="18">
        <f t="shared" si="1"/>
        <v>3851.1</v>
      </c>
      <c r="J21" s="18">
        <f t="shared" si="1"/>
        <v>537.98699999999997</v>
      </c>
      <c r="K21" s="18">
        <f t="shared" si="1"/>
        <v>519.31500000000005</v>
      </c>
      <c r="L21" s="18">
        <f t="shared" si="1"/>
        <v>542.65499999999997</v>
      </c>
      <c r="M21" s="18">
        <f t="shared" si="1"/>
        <v>4043.6549999999997</v>
      </c>
      <c r="N21" s="18">
        <f t="shared" si="1"/>
        <v>11170.523999999999</v>
      </c>
    </row>
    <row r="23" spans="1:15" x14ac:dyDescent="0.2">
      <c r="A23" s="1" t="s">
        <v>65</v>
      </c>
      <c r="B23" s="19">
        <f>B17/B5</f>
        <v>0.48484848484848486</v>
      </c>
      <c r="C23" s="19">
        <f>C17/C5</f>
        <v>0</v>
      </c>
      <c r="D23" s="19">
        <f>D17/D5</f>
        <v>0</v>
      </c>
      <c r="E23" s="19">
        <f>E17/E5</f>
        <v>0.12121212121212122</v>
      </c>
      <c r="F23" s="19">
        <f>F17/F5</f>
        <v>1.3333333333333334E-2</v>
      </c>
      <c r="G23" s="19">
        <f>G17/G5</f>
        <v>0</v>
      </c>
      <c r="H23" s="19">
        <f>H17/H5</f>
        <v>6.6666666666666666E-2</v>
      </c>
      <c r="I23" s="19">
        <f>I17/I5</f>
        <v>0</v>
      </c>
      <c r="J23" s="19">
        <f>J17/J5</f>
        <v>8.6021505376344086E-3</v>
      </c>
      <c r="K23" s="19">
        <f>K17/K5</f>
        <v>4.3010752688172046E-2</v>
      </c>
      <c r="L23" s="19">
        <f>L17/L5</f>
        <v>0</v>
      </c>
      <c r="M23" s="19">
        <f>M17/M5</f>
        <v>0</v>
      </c>
      <c r="N23" s="19">
        <f>N17/N5</f>
        <v>1.5226337448559672E-2</v>
      </c>
      <c r="O23" s="50">
        <f>N19/N9</f>
        <v>0.98477366255144028</v>
      </c>
    </row>
    <row r="24" spans="1:15" x14ac:dyDescent="0.2">
      <c r="A2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8A2D-F0D8-3243-94A4-A9DCBB93B396}">
  <dimension ref="A1:O25"/>
  <sheetViews>
    <sheetView workbookViewId="0"/>
  </sheetViews>
  <sheetFormatPr baseColWidth="10" defaultRowHeight="16" x14ac:dyDescent="0.2"/>
  <cols>
    <col min="1" max="1" width="26.33203125" bestFit="1" customWidth="1"/>
    <col min="14" max="14" width="12" bestFit="1" customWidth="1"/>
  </cols>
  <sheetData>
    <row r="1" spans="1:14" x14ac:dyDescent="0.2">
      <c r="A1" s="61" t="s">
        <v>68</v>
      </c>
    </row>
    <row r="2" spans="1:14" x14ac:dyDescent="0.2"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</row>
    <row r="3" spans="1:14" x14ac:dyDescent="0.2">
      <c r="A3" s="1" t="s">
        <v>5</v>
      </c>
    </row>
    <row r="4" spans="1:14" x14ac:dyDescent="0.2">
      <c r="A4" t="s">
        <v>28</v>
      </c>
      <c r="B4" s="14">
        <v>275</v>
      </c>
      <c r="C4" s="14">
        <v>275</v>
      </c>
      <c r="D4" s="14">
        <v>275</v>
      </c>
      <c r="E4" s="14">
        <v>275</v>
      </c>
      <c r="F4" s="14">
        <v>500</v>
      </c>
      <c r="G4" s="14">
        <v>500</v>
      </c>
      <c r="H4" s="14">
        <v>500</v>
      </c>
      <c r="I4" s="14">
        <v>5500</v>
      </c>
      <c r="J4" s="14">
        <v>775</v>
      </c>
      <c r="K4" s="14">
        <v>775</v>
      </c>
      <c r="L4" s="14">
        <v>775</v>
      </c>
      <c r="M4" s="14">
        <v>5775</v>
      </c>
      <c r="N4" s="18">
        <f>SUM(B4:M4)</f>
        <v>16200</v>
      </c>
    </row>
    <row r="5" spans="1:14" x14ac:dyDescent="0.2">
      <c r="A5" s="1" t="s">
        <v>37</v>
      </c>
      <c r="B5" s="14">
        <v>275</v>
      </c>
      <c r="C5" s="14">
        <v>275</v>
      </c>
      <c r="D5" s="14">
        <v>275</v>
      </c>
      <c r="E5" s="14">
        <v>275</v>
      </c>
      <c r="F5" s="14">
        <v>500</v>
      </c>
      <c r="G5" s="14">
        <v>500</v>
      </c>
      <c r="H5" s="14">
        <v>500</v>
      </c>
      <c r="I5" s="14">
        <v>5500</v>
      </c>
      <c r="J5" s="14">
        <v>775</v>
      </c>
      <c r="K5" s="14">
        <v>775</v>
      </c>
      <c r="L5" s="14">
        <v>775</v>
      </c>
      <c r="M5" s="14">
        <v>5775</v>
      </c>
      <c r="N5" s="18">
        <f>SUM(B5:M5)</f>
        <v>16200</v>
      </c>
    </row>
    <row r="6" spans="1:14" x14ac:dyDescent="0.2">
      <c r="A6" s="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8"/>
    </row>
    <row r="7" spans="1:14" x14ac:dyDescent="0.2">
      <c r="A7" s="1" t="s">
        <v>35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9" spans="1:14" x14ac:dyDescent="0.2">
      <c r="A9" s="1" t="s">
        <v>39</v>
      </c>
      <c r="B9" s="14">
        <v>275</v>
      </c>
      <c r="C9" s="14">
        <v>275</v>
      </c>
      <c r="D9" s="14">
        <v>275</v>
      </c>
      <c r="E9" s="14">
        <v>275</v>
      </c>
      <c r="F9" s="14">
        <v>500</v>
      </c>
      <c r="G9" s="14">
        <v>500</v>
      </c>
      <c r="H9" s="14">
        <v>500</v>
      </c>
      <c r="I9" s="14">
        <v>5500</v>
      </c>
      <c r="J9" s="14">
        <v>775</v>
      </c>
      <c r="K9" s="14">
        <v>775</v>
      </c>
      <c r="L9" s="14">
        <v>775</v>
      </c>
      <c r="M9" s="14">
        <v>5775</v>
      </c>
      <c r="N9" s="18">
        <f>SUM(B9:M9)</f>
        <v>16200</v>
      </c>
    </row>
    <row r="11" spans="1:14" x14ac:dyDescent="0.2">
      <c r="A11" s="1" t="s">
        <v>38</v>
      </c>
    </row>
    <row r="12" spans="1:14" x14ac:dyDescent="0.2">
      <c r="A12" t="s">
        <v>29</v>
      </c>
      <c r="B12">
        <v>70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70</v>
      </c>
    </row>
    <row r="13" spans="1:14" x14ac:dyDescent="0.2">
      <c r="A13" t="s">
        <v>30</v>
      </c>
      <c r="B13">
        <v>25</v>
      </c>
      <c r="C13">
        <v>0</v>
      </c>
      <c r="D13">
        <v>0</v>
      </c>
      <c r="E13">
        <v>25</v>
      </c>
      <c r="F13">
        <v>0</v>
      </c>
      <c r="G13">
        <v>0</v>
      </c>
      <c r="H13">
        <v>25</v>
      </c>
      <c r="I13">
        <v>0</v>
      </c>
      <c r="J13">
        <v>0</v>
      </c>
      <c r="K13">
        <v>25</v>
      </c>
      <c r="L13">
        <v>0</v>
      </c>
      <c r="M13">
        <v>0</v>
      </c>
      <c r="N13">
        <f>SUM(B13:M13)</f>
        <v>100</v>
      </c>
    </row>
    <row r="14" spans="1:14" x14ac:dyDescent="0.2">
      <c r="A14" t="s">
        <v>31</v>
      </c>
      <c r="B14">
        <v>5</v>
      </c>
      <c r="C14">
        <v>0</v>
      </c>
      <c r="D14">
        <v>0</v>
      </c>
      <c r="E14">
        <v>0</v>
      </c>
      <c r="F14">
        <v>5</v>
      </c>
      <c r="G14">
        <v>0</v>
      </c>
      <c r="H14">
        <v>0</v>
      </c>
      <c r="I14">
        <v>0</v>
      </c>
      <c r="J14">
        <v>5</v>
      </c>
      <c r="K14">
        <v>0</v>
      </c>
      <c r="L14">
        <v>0</v>
      </c>
      <c r="M14">
        <v>0</v>
      </c>
      <c r="N14">
        <f>SUM(B14:M14)</f>
        <v>15</v>
      </c>
    </row>
    <row r="17" spans="1:15" x14ac:dyDescent="0.2">
      <c r="A17" s="1" t="s">
        <v>32</v>
      </c>
      <c r="B17">
        <f>SUM(B12:B14)</f>
        <v>100</v>
      </c>
      <c r="C17">
        <f>SUM(C12:C14)</f>
        <v>0</v>
      </c>
      <c r="D17">
        <f>SUM(D12:D14)</f>
        <v>0</v>
      </c>
      <c r="E17">
        <f>SUM(E12:E14)</f>
        <v>25</v>
      </c>
      <c r="F17">
        <f>SUM(F12:F14)</f>
        <v>5</v>
      </c>
      <c r="G17">
        <f>SUM(G12:G14)</f>
        <v>0</v>
      </c>
      <c r="H17">
        <f>SUM(H12:H14)</f>
        <v>25</v>
      </c>
      <c r="I17">
        <f>SUM(I12:I14)</f>
        <v>0</v>
      </c>
      <c r="J17">
        <f>SUM(J12:J14)</f>
        <v>5</v>
      </c>
      <c r="K17">
        <f>SUM(K12:K14)</f>
        <v>25</v>
      </c>
      <c r="L17">
        <f>SUM(L12:L14)</f>
        <v>0</v>
      </c>
      <c r="M17">
        <f>SUM(M12:M14)</f>
        <v>0</v>
      </c>
      <c r="N17">
        <f>SUM(N12:N14)</f>
        <v>185</v>
      </c>
    </row>
    <row r="18" spans="1:15" x14ac:dyDescent="0.2">
      <c r="A18" s="1"/>
    </row>
    <row r="19" spans="1:15" x14ac:dyDescent="0.2">
      <c r="A19" s="1" t="s">
        <v>36</v>
      </c>
      <c r="B19" s="18">
        <f>B9-B17</f>
        <v>175</v>
      </c>
      <c r="C19" s="18">
        <f>C9-C17</f>
        <v>275</v>
      </c>
      <c r="D19" s="18">
        <f>D9-D17</f>
        <v>275</v>
      </c>
      <c r="E19" s="18">
        <f>E9-E17</f>
        <v>250</v>
      </c>
      <c r="F19" s="18">
        <f>F9-F17</f>
        <v>495</v>
      </c>
      <c r="G19" s="18">
        <f>G9-G17</f>
        <v>500</v>
      </c>
      <c r="H19" s="18">
        <f>H9-H17</f>
        <v>475</v>
      </c>
      <c r="I19" s="18">
        <f>I9-I17</f>
        <v>5500</v>
      </c>
      <c r="J19" s="18">
        <f>J9-J17</f>
        <v>770</v>
      </c>
      <c r="K19" s="18">
        <f>K9-K17</f>
        <v>750</v>
      </c>
      <c r="L19" s="18">
        <f>L9-L17</f>
        <v>775</v>
      </c>
      <c r="M19" s="18">
        <f>M9-M17</f>
        <v>5775</v>
      </c>
      <c r="N19" s="18">
        <f>N9-N17</f>
        <v>16015</v>
      </c>
    </row>
    <row r="20" spans="1:15" x14ac:dyDescent="0.2">
      <c r="A20" t="s">
        <v>33</v>
      </c>
      <c r="B20" s="18">
        <f>B19*0.0664</f>
        <v>11.620000000000001</v>
      </c>
      <c r="C20" s="18">
        <f t="shared" ref="C20:N20" si="0">C19*0.0664</f>
        <v>18.260000000000002</v>
      </c>
      <c r="D20" s="18">
        <f t="shared" si="0"/>
        <v>18.260000000000002</v>
      </c>
      <c r="E20" s="18">
        <f t="shared" si="0"/>
        <v>16.600000000000001</v>
      </c>
      <c r="F20" s="18">
        <f t="shared" si="0"/>
        <v>32.868000000000002</v>
      </c>
      <c r="G20" s="18">
        <f t="shared" si="0"/>
        <v>33.200000000000003</v>
      </c>
      <c r="H20" s="18">
        <f t="shared" si="0"/>
        <v>31.54</v>
      </c>
      <c r="I20" s="18">
        <f t="shared" si="0"/>
        <v>365.2</v>
      </c>
      <c r="J20" s="18">
        <f t="shared" si="0"/>
        <v>51.128</v>
      </c>
      <c r="K20" s="18">
        <f t="shared" si="0"/>
        <v>49.8</v>
      </c>
      <c r="L20" s="18">
        <f t="shared" si="0"/>
        <v>51.46</v>
      </c>
      <c r="M20" s="18">
        <f t="shared" si="0"/>
        <v>383.46</v>
      </c>
      <c r="N20" s="18">
        <f t="shared" si="0"/>
        <v>1063.396</v>
      </c>
    </row>
    <row r="21" spans="1:15" x14ac:dyDescent="0.2">
      <c r="A21" s="1" t="s">
        <v>34</v>
      </c>
      <c r="B21" s="18">
        <f>B19-B20</f>
        <v>163.38</v>
      </c>
      <c r="C21" s="18">
        <f t="shared" ref="C21:N21" si="1">C19-C20</f>
        <v>256.74</v>
      </c>
      <c r="D21" s="18">
        <f t="shared" si="1"/>
        <v>256.74</v>
      </c>
      <c r="E21" s="18">
        <f t="shared" si="1"/>
        <v>233.4</v>
      </c>
      <c r="F21" s="18">
        <f t="shared" si="1"/>
        <v>462.13200000000001</v>
      </c>
      <c r="G21" s="18">
        <f t="shared" si="1"/>
        <v>466.8</v>
      </c>
      <c r="H21" s="18">
        <f t="shared" si="1"/>
        <v>443.46</v>
      </c>
      <c r="I21" s="18">
        <f t="shared" si="1"/>
        <v>5134.8</v>
      </c>
      <c r="J21" s="18">
        <f t="shared" si="1"/>
        <v>718.87199999999996</v>
      </c>
      <c r="K21" s="18">
        <f t="shared" si="1"/>
        <v>700.2</v>
      </c>
      <c r="L21" s="18">
        <f t="shared" si="1"/>
        <v>723.54</v>
      </c>
      <c r="M21" s="18">
        <f t="shared" si="1"/>
        <v>5391.54</v>
      </c>
      <c r="N21" s="18">
        <f t="shared" si="1"/>
        <v>14951.603999999999</v>
      </c>
    </row>
    <row r="23" spans="1:15" x14ac:dyDescent="0.2">
      <c r="A23" s="1" t="s">
        <v>65</v>
      </c>
      <c r="B23" s="19">
        <f>B17/B5</f>
        <v>0.36363636363636365</v>
      </c>
      <c r="C23" s="19">
        <f>C17/C5</f>
        <v>0</v>
      </c>
      <c r="D23" s="19">
        <f>D17/D5</f>
        <v>0</v>
      </c>
      <c r="E23" s="19">
        <f>E17/E5</f>
        <v>9.0909090909090912E-2</v>
      </c>
      <c r="F23" s="19">
        <f>F17/F5</f>
        <v>0.01</v>
      </c>
      <c r="G23" s="19">
        <f>G17/G5</f>
        <v>0</v>
      </c>
      <c r="H23" s="19">
        <f>H17/H5</f>
        <v>0.05</v>
      </c>
      <c r="I23" s="19">
        <f>I17/I5</f>
        <v>0</v>
      </c>
      <c r="J23" s="19">
        <f>J17/J5</f>
        <v>6.4516129032258064E-3</v>
      </c>
      <c r="K23" s="19">
        <f>K17/K5</f>
        <v>3.2258064516129031E-2</v>
      </c>
      <c r="L23" s="19">
        <f>L17/L5</f>
        <v>0</v>
      </c>
      <c r="M23" s="19">
        <f>M17/M5</f>
        <v>0</v>
      </c>
      <c r="N23" s="19">
        <f>N17/N5</f>
        <v>1.1419753086419753E-2</v>
      </c>
      <c r="O23" s="50">
        <f>N19/N9</f>
        <v>0.98858024691358026</v>
      </c>
    </row>
    <row r="24" spans="1:15" x14ac:dyDescent="0.2">
      <c r="A24" s="1"/>
    </row>
    <row r="25" spans="1:15" x14ac:dyDescent="0.2">
      <c r="A2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1886-7D71-DF43-AAF6-B26B3FE34E2A}">
  <dimension ref="A1:N45"/>
  <sheetViews>
    <sheetView workbookViewId="0"/>
  </sheetViews>
  <sheetFormatPr baseColWidth="10" defaultRowHeight="16" x14ac:dyDescent="0.2"/>
  <cols>
    <col min="1" max="1" width="34.83203125" bestFit="1" customWidth="1"/>
    <col min="2" max="13" width="10.83203125" style="14"/>
  </cols>
  <sheetData>
    <row r="1" spans="1:14" x14ac:dyDescent="0.2">
      <c r="A1" s="61" t="s">
        <v>1</v>
      </c>
    </row>
    <row r="2" spans="1:14" x14ac:dyDescent="0.2"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20" t="s">
        <v>13</v>
      </c>
      <c r="J2" s="20" t="s">
        <v>14</v>
      </c>
      <c r="K2" s="20" t="s">
        <v>15</v>
      </c>
      <c r="L2" s="20" t="s">
        <v>16</v>
      </c>
      <c r="M2" s="20" t="s">
        <v>17</v>
      </c>
    </row>
    <row r="3" spans="1:14" x14ac:dyDescent="0.2">
      <c r="A3" s="1" t="s">
        <v>40</v>
      </c>
      <c r="B3" s="14">
        <v>4500</v>
      </c>
      <c r="C3" s="14">
        <f>B3+B6</f>
        <v>4637.5</v>
      </c>
      <c r="D3" s="14">
        <f>C3+C6</f>
        <v>4775</v>
      </c>
      <c r="E3" s="14">
        <f>D3+D6</f>
        <v>4912.5</v>
      </c>
      <c r="F3" s="14">
        <v>2550</v>
      </c>
      <c r="G3" s="14">
        <f>F3+F6</f>
        <v>2800</v>
      </c>
      <c r="H3" s="14">
        <f>G3+G6</f>
        <v>3050</v>
      </c>
      <c r="I3" s="14">
        <f>H3+H6</f>
        <v>3300</v>
      </c>
      <c r="J3" s="14">
        <v>2300</v>
      </c>
      <c r="K3" s="14">
        <f>J3+J6</f>
        <v>2687.5</v>
      </c>
      <c r="L3" s="14">
        <f>K3+K6</f>
        <v>3075</v>
      </c>
      <c r="M3" s="14">
        <f>L3+L6</f>
        <v>3462.5</v>
      </c>
    </row>
    <row r="5" spans="1:14" x14ac:dyDescent="0.2">
      <c r="A5" s="1" t="s">
        <v>43</v>
      </c>
    </row>
    <row r="6" spans="1:14" x14ac:dyDescent="0.2">
      <c r="A6" t="s">
        <v>42</v>
      </c>
      <c r="B6" s="14">
        <v>137.5</v>
      </c>
      <c r="C6" s="14">
        <v>137.5</v>
      </c>
      <c r="D6" s="14">
        <v>137.5</v>
      </c>
      <c r="E6" s="14">
        <v>137.5</v>
      </c>
      <c r="F6" s="14">
        <v>250</v>
      </c>
      <c r="G6" s="14">
        <v>250</v>
      </c>
      <c r="H6" s="14">
        <v>250</v>
      </c>
      <c r="I6" s="14">
        <v>2000</v>
      </c>
      <c r="J6" s="14">
        <v>387.5</v>
      </c>
      <c r="K6" s="14">
        <v>387.5</v>
      </c>
      <c r="L6" s="14">
        <v>387.5</v>
      </c>
      <c r="M6" s="14">
        <v>2887.5</v>
      </c>
      <c r="N6" s="14"/>
    </row>
    <row r="7" spans="1:14" x14ac:dyDescent="0.2">
      <c r="A7" t="s">
        <v>41</v>
      </c>
      <c r="B7" s="14">
        <v>362.5</v>
      </c>
      <c r="C7" s="14">
        <v>225</v>
      </c>
      <c r="D7" s="14">
        <v>87.5</v>
      </c>
      <c r="E7" s="14">
        <v>0</v>
      </c>
      <c r="F7" s="14">
        <v>2250</v>
      </c>
      <c r="G7" s="14">
        <v>2000</v>
      </c>
      <c r="H7" s="14">
        <v>1750</v>
      </c>
      <c r="I7" s="14">
        <v>0</v>
      </c>
      <c r="J7" s="14">
        <v>2612.5</v>
      </c>
      <c r="K7" s="14">
        <v>2225</v>
      </c>
      <c r="L7" s="14">
        <v>1837.5</v>
      </c>
    </row>
    <row r="9" spans="1:14" x14ac:dyDescent="0.2">
      <c r="A9" s="1" t="s">
        <v>44</v>
      </c>
      <c r="B9" s="14">
        <f t="shared" ref="B9:M9" si="0">B6+B7</f>
        <v>500</v>
      </c>
      <c r="C9" s="14">
        <f t="shared" si="0"/>
        <v>362.5</v>
      </c>
      <c r="D9" s="14">
        <f t="shared" si="0"/>
        <v>225</v>
      </c>
      <c r="E9" s="14">
        <f t="shared" si="0"/>
        <v>137.5</v>
      </c>
      <c r="F9" s="14">
        <f t="shared" si="0"/>
        <v>2500</v>
      </c>
      <c r="G9" s="14">
        <f t="shared" si="0"/>
        <v>2250</v>
      </c>
      <c r="H9" s="14">
        <f t="shared" si="0"/>
        <v>2000</v>
      </c>
      <c r="I9" s="14">
        <f t="shared" si="0"/>
        <v>2000</v>
      </c>
      <c r="J9" s="14">
        <f t="shared" si="0"/>
        <v>3000</v>
      </c>
      <c r="K9" s="14">
        <f t="shared" si="0"/>
        <v>2612.5</v>
      </c>
      <c r="L9" s="14">
        <f t="shared" si="0"/>
        <v>2225</v>
      </c>
      <c r="M9" s="14">
        <f t="shared" si="0"/>
        <v>2887.5</v>
      </c>
    </row>
    <row r="10" spans="1:14" x14ac:dyDescent="0.2">
      <c r="A10" s="1"/>
    </row>
    <row r="11" spans="1:14" x14ac:dyDescent="0.2">
      <c r="A11" s="1" t="s">
        <v>55</v>
      </c>
      <c r="B11" s="14">
        <f>B3+B9</f>
        <v>5000</v>
      </c>
      <c r="C11" s="14">
        <f t="shared" ref="C11:G11" si="1">C3+C9</f>
        <v>5000</v>
      </c>
      <c r="D11" s="14">
        <f t="shared" si="1"/>
        <v>5000</v>
      </c>
      <c r="E11" s="14">
        <f t="shared" si="1"/>
        <v>5050</v>
      </c>
      <c r="F11" s="14">
        <f>F3+F9</f>
        <v>5050</v>
      </c>
      <c r="G11" s="14">
        <f t="shared" si="1"/>
        <v>5050</v>
      </c>
      <c r="H11" s="14">
        <f t="shared" ref="H11:M11" si="2">H3+H9</f>
        <v>5050</v>
      </c>
      <c r="I11" s="14">
        <f t="shared" si="2"/>
        <v>5300</v>
      </c>
      <c r="J11" s="14">
        <f t="shared" si="2"/>
        <v>5300</v>
      </c>
      <c r="K11" s="14">
        <f t="shared" si="2"/>
        <v>5300</v>
      </c>
      <c r="L11" s="14">
        <f t="shared" si="2"/>
        <v>5300</v>
      </c>
      <c r="M11" s="14">
        <f t="shared" si="2"/>
        <v>6350</v>
      </c>
    </row>
    <row r="13" spans="1:14" x14ac:dyDescent="0.2">
      <c r="A13" s="1" t="s">
        <v>45</v>
      </c>
    </row>
    <row r="14" spans="1:14" x14ac:dyDescent="0.2">
      <c r="A14" t="s">
        <v>35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6" spans="1:14" x14ac:dyDescent="0.2">
      <c r="A16" s="7" t="s">
        <v>51</v>
      </c>
      <c r="B16" s="14">
        <f>B14+B15</f>
        <v>0</v>
      </c>
      <c r="C16" s="14">
        <f t="shared" ref="C16:M16" si="3">C14+C15</f>
        <v>0</v>
      </c>
      <c r="D16" s="14">
        <f t="shared" si="3"/>
        <v>0</v>
      </c>
      <c r="E16" s="14">
        <f t="shared" si="3"/>
        <v>0</v>
      </c>
      <c r="F16" s="14">
        <f t="shared" si="3"/>
        <v>0</v>
      </c>
      <c r="G16" s="14">
        <f t="shared" si="3"/>
        <v>0</v>
      </c>
      <c r="H16" s="14">
        <f t="shared" si="3"/>
        <v>0</v>
      </c>
      <c r="I16" s="14">
        <f t="shared" si="3"/>
        <v>0</v>
      </c>
      <c r="J16" s="14">
        <f t="shared" si="3"/>
        <v>0</v>
      </c>
      <c r="K16" s="14">
        <f t="shared" si="3"/>
        <v>0</v>
      </c>
      <c r="L16" s="14">
        <f t="shared" si="3"/>
        <v>0</v>
      </c>
      <c r="M16" s="14">
        <f t="shared" si="3"/>
        <v>0</v>
      </c>
    </row>
    <row r="17" spans="1:13" x14ac:dyDescent="0.2">
      <c r="A17" s="7"/>
    </row>
    <row r="18" spans="1:13" x14ac:dyDescent="0.2">
      <c r="A18" s="1" t="s">
        <v>46</v>
      </c>
    </row>
    <row r="19" spans="1:13" x14ac:dyDescent="0.2">
      <c r="A19" t="s">
        <v>47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x14ac:dyDescent="0.2">
      <c r="A20" t="s">
        <v>48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x14ac:dyDescent="0.2">
      <c r="A21" t="s">
        <v>49</v>
      </c>
      <c r="B21" s="14">
        <v>5</v>
      </c>
      <c r="C21" s="14">
        <v>0</v>
      </c>
      <c r="D21" s="14">
        <v>0</v>
      </c>
      <c r="E21" s="14">
        <v>5</v>
      </c>
      <c r="F21" s="14">
        <v>0</v>
      </c>
      <c r="G21" s="14">
        <v>0</v>
      </c>
      <c r="H21" s="14">
        <v>5</v>
      </c>
      <c r="I21" s="14">
        <v>0</v>
      </c>
      <c r="J21" s="14">
        <v>0</v>
      </c>
      <c r="K21" s="14">
        <v>5</v>
      </c>
      <c r="L21" s="14">
        <v>0</v>
      </c>
      <c r="M21" s="14">
        <v>0</v>
      </c>
    </row>
    <row r="23" spans="1:13" x14ac:dyDescent="0.2">
      <c r="A23" s="7" t="s">
        <v>50</v>
      </c>
      <c r="B23" s="14">
        <f>SUM(B19:B21)</f>
        <v>5</v>
      </c>
      <c r="C23" s="14">
        <f t="shared" ref="C23:M23" si="4">SUM(C19:C21)</f>
        <v>0</v>
      </c>
      <c r="D23" s="14">
        <f t="shared" si="4"/>
        <v>0</v>
      </c>
      <c r="E23" s="14">
        <f t="shared" si="4"/>
        <v>5</v>
      </c>
      <c r="F23" s="14">
        <f t="shared" si="4"/>
        <v>0</v>
      </c>
      <c r="G23" s="14">
        <f t="shared" si="4"/>
        <v>0</v>
      </c>
      <c r="H23" s="14">
        <f t="shared" si="4"/>
        <v>5</v>
      </c>
      <c r="I23" s="14">
        <f t="shared" si="4"/>
        <v>0</v>
      </c>
      <c r="J23" s="14">
        <f t="shared" si="4"/>
        <v>0</v>
      </c>
      <c r="K23" s="14">
        <f t="shared" si="4"/>
        <v>5</v>
      </c>
      <c r="L23" s="14">
        <f t="shared" si="4"/>
        <v>0</v>
      </c>
      <c r="M23" s="14">
        <f t="shared" si="4"/>
        <v>0</v>
      </c>
    </row>
    <row r="26" spans="1:13" x14ac:dyDescent="0.2">
      <c r="A26" s="1" t="s">
        <v>52</v>
      </c>
      <c r="B26" s="14">
        <f>B16+B23</f>
        <v>5</v>
      </c>
      <c r="C26" s="14">
        <f t="shared" ref="C26:M26" si="5">C16+C23</f>
        <v>0</v>
      </c>
      <c r="D26" s="14">
        <f t="shared" si="5"/>
        <v>0</v>
      </c>
      <c r="E26" s="14">
        <f t="shared" si="5"/>
        <v>5</v>
      </c>
      <c r="F26" s="14">
        <f t="shared" si="5"/>
        <v>0</v>
      </c>
      <c r="G26" s="14">
        <f t="shared" si="5"/>
        <v>0</v>
      </c>
      <c r="H26" s="14">
        <f t="shared" si="5"/>
        <v>5</v>
      </c>
      <c r="I26" s="14">
        <f t="shared" si="5"/>
        <v>0</v>
      </c>
      <c r="J26" s="14">
        <f t="shared" si="5"/>
        <v>0</v>
      </c>
      <c r="K26" s="14">
        <f t="shared" si="5"/>
        <v>5</v>
      </c>
      <c r="L26" s="14">
        <f t="shared" si="5"/>
        <v>0</v>
      </c>
      <c r="M26" s="14">
        <f t="shared" si="5"/>
        <v>0</v>
      </c>
    </row>
    <row r="28" spans="1:13" x14ac:dyDescent="0.2">
      <c r="A28" t="s">
        <v>53</v>
      </c>
      <c r="B28" s="14">
        <f>B9</f>
        <v>500</v>
      </c>
      <c r="C28" s="14">
        <f t="shared" ref="C28:M28" si="6">C9</f>
        <v>362.5</v>
      </c>
      <c r="D28" s="14">
        <f t="shared" si="6"/>
        <v>225</v>
      </c>
      <c r="E28" s="14">
        <f t="shared" si="6"/>
        <v>137.5</v>
      </c>
      <c r="F28" s="14">
        <f t="shared" si="6"/>
        <v>2500</v>
      </c>
      <c r="G28" s="14">
        <f t="shared" si="6"/>
        <v>2250</v>
      </c>
      <c r="H28" s="14">
        <f t="shared" si="6"/>
        <v>2000</v>
      </c>
      <c r="I28" s="14">
        <f t="shared" si="6"/>
        <v>2000</v>
      </c>
      <c r="J28" s="14">
        <f t="shared" si="6"/>
        <v>3000</v>
      </c>
      <c r="K28" s="14">
        <f t="shared" si="6"/>
        <v>2612.5</v>
      </c>
      <c r="L28" s="14">
        <f t="shared" si="6"/>
        <v>2225</v>
      </c>
      <c r="M28" s="14">
        <f t="shared" si="6"/>
        <v>2887.5</v>
      </c>
    </row>
    <row r="29" spans="1:13" x14ac:dyDescent="0.2">
      <c r="A29" t="s">
        <v>54</v>
      </c>
      <c r="B29" s="14">
        <f>B26</f>
        <v>5</v>
      </c>
      <c r="C29" s="14">
        <f t="shared" ref="C29:M29" si="7">C26</f>
        <v>0</v>
      </c>
      <c r="D29" s="14">
        <f t="shared" si="7"/>
        <v>0</v>
      </c>
      <c r="E29" s="14">
        <f t="shared" si="7"/>
        <v>5</v>
      </c>
      <c r="F29" s="14">
        <f t="shared" si="7"/>
        <v>0</v>
      </c>
      <c r="G29" s="14">
        <f t="shared" si="7"/>
        <v>0</v>
      </c>
      <c r="H29" s="14">
        <f t="shared" si="7"/>
        <v>5</v>
      </c>
      <c r="I29" s="14">
        <f t="shared" si="7"/>
        <v>0</v>
      </c>
      <c r="J29" s="14">
        <f t="shared" si="7"/>
        <v>0</v>
      </c>
      <c r="K29" s="14">
        <f t="shared" si="7"/>
        <v>5</v>
      </c>
      <c r="L29" s="14">
        <f t="shared" si="7"/>
        <v>0</v>
      </c>
      <c r="M29" s="14">
        <f t="shared" si="7"/>
        <v>0</v>
      </c>
    </row>
    <row r="31" spans="1:13" x14ac:dyDescent="0.2">
      <c r="A31" s="1" t="s">
        <v>56</v>
      </c>
      <c r="B31" s="14">
        <f>B28-B29</f>
        <v>495</v>
      </c>
      <c r="C31" s="14">
        <f t="shared" ref="C31:M31" si="8">C28-C29</f>
        <v>362.5</v>
      </c>
      <c r="D31" s="14">
        <f t="shared" si="8"/>
        <v>225</v>
      </c>
      <c r="E31" s="14">
        <f t="shared" si="8"/>
        <v>132.5</v>
      </c>
      <c r="F31" s="14">
        <f t="shared" si="8"/>
        <v>2500</v>
      </c>
      <c r="G31" s="14">
        <f t="shared" si="8"/>
        <v>2250</v>
      </c>
      <c r="H31" s="14">
        <f t="shared" si="8"/>
        <v>1995</v>
      </c>
      <c r="I31" s="14">
        <f t="shared" si="8"/>
        <v>2000</v>
      </c>
      <c r="J31" s="14">
        <f t="shared" si="8"/>
        <v>3000</v>
      </c>
      <c r="K31" s="14">
        <f t="shared" si="8"/>
        <v>2607.5</v>
      </c>
      <c r="L31" s="14">
        <f t="shared" si="8"/>
        <v>2225</v>
      </c>
      <c r="M31" s="14">
        <f t="shared" si="8"/>
        <v>2887.5</v>
      </c>
    </row>
    <row r="32" spans="1:13" x14ac:dyDescent="0.2">
      <c r="A32" t="s">
        <v>57</v>
      </c>
    </row>
    <row r="33" spans="1:14" x14ac:dyDescent="0.2">
      <c r="A33" t="s">
        <v>58</v>
      </c>
      <c r="B33" s="14">
        <f>B31-B32</f>
        <v>495</v>
      </c>
      <c r="C33" s="14">
        <f t="shared" ref="C33:M33" si="9">C31-C32</f>
        <v>362.5</v>
      </c>
      <c r="D33" s="14">
        <f t="shared" si="9"/>
        <v>225</v>
      </c>
      <c r="E33" s="14">
        <f t="shared" si="9"/>
        <v>132.5</v>
      </c>
      <c r="F33" s="14">
        <f t="shared" si="9"/>
        <v>2500</v>
      </c>
      <c r="G33" s="14">
        <f t="shared" si="9"/>
        <v>2250</v>
      </c>
      <c r="H33" s="14">
        <f t="shared" si="9"/>
        <v>1995</v>
      </c>
      <c r="I33" s="14">
        <f t="shared" si="9"/>
        <v>2000</v>
      </c>
      <c r="J33" s="14">
        <f t="shared" si="9"/>
        <v>3000</v>
      </c>
      <c r="K33" s="14">
        <f t="shared" si="9"/>
        <v>2607.5</v>
      </c>
      <c r="L33" s="14">
        <f t="shared" si="9"/>
        <v>2225</v>
      </c>
      <c r="M33" s="14">
        <f t="shared" si="9"/>
        <v>2887.5</v>
      </c>
      <c r="N33" s="8"/>
    </row>
    <row r="34" spans="1:14" x14ac:dyDescent="0.2">
      <c r="N34" s="9"/>
    </row>
    <row r="35" spans="1:14" x14ac:dyDescent="0.2">
      <c r="N35" s="10"/>
    </row>
    <row r="36" spans="1:14" x14ac:dyDescent="0.2">
      <c r="N36" s="11"/>
    </row>
    <row r="37" spans="1:14" ht="18" x14ac:dyDescent="0.2">
      <c r="C37" s="21"/>
      <c r="N37" s="11"/>
    </row>
    <row r="38" spans="1:14" x14ac:dyDescent="0.2">
      <c r="N38" s="12"/>
    </row>
    <row r="39" spans="1:14" x14ac:dyDescent="0.2">
      <c r="N39" s="12"/>
    </row>
    <row r="40" spans="1:14" x14ac:dyDescent="0.2">
      <c r="N40" s="11"/>
    </row>
    <row r="41" spans="1:14" x14ac:dyDescent="0.2">
      <c r="N41" s="13"/>
    </row>
    <row r="42" spans="1:14" x14ac:dyDescent="0.2">
      <c r="N42" s="9"/>
    </row>
    <row r="43" spans="1:14" x14ac:dyDescent="0.2">
      <c r="N43" s="8"/>
    </row>
    <row r="44" spans="1:14" x14ac:dyDescent="0.2">
      <c r="N44" s="8"/>
    </row>
    <row r="45" spans="1:14" x14ac:dyDescent="0.2">
      <c r="N4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BFAA2-3629-3149-9710-B06583A3DDD4}">
  <dimension ref="A1:Q45"/>
  <sheetViews>
    <sheetView workbookViewId="0"/>
  </sheetViews>
  <sheetFormatPr baseColWidth="10" defaultRowHeight="16" x14ac:dyDescent="0.2"/>
  <cols>
    <col min="1" max="1" width="34.83203125" bestFit="1" customWidth="1"/>
    <col min="2" max="13" width="10.83203125" style="14"/>
  </cols>
  <sheetData>
    <row r="1" spans="1:17" x14ac:dyDescent="0.2">
      <c r="A1" s="61" t="s">
        <v>67</v>
      </c>
    </row>
    <row r="2" spans="1:17" x14ac:dyDescent="0.2"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20" t="s">
        <v>13</v>
      </c>
      <c r="J2" s="20" t="s">
        <v>14</v>
      </c>
      <c r="K2" s="20" t="s">
        <v>15</v>
      </c>
      <c r="L2" s="20" t="s">
        <v>16</v>
      </c>
      <c r="M2" s="20" t="s">
        <v>17</v>
      </c>
    </row>
    <row r="3" spans="1:17" x14ac:dyDescent="0.2">
      <c r="A3" s="1" t="s">
        <v>40</v>
      </c>
      <c r="B3" s="14">
        <v>5600</v>
      </c>
      <c r="C3" s="14">
        <f>B3+B6</f>
        <v>5806.5</v>
      </c>
      <c r="D3" s="14">
        <f>C3+C6</f>
        <v>6013</v>
      </c>
      <c r="E3" s="14">
        <f>D3+D6</f>
        <v>6219.5</v>
      </c>
      <c r="F3" s="14">
        <v>1653</v>
      </c>
      <c r="G3" s="14">
        <f>F3+F6</f>
        <v>2028</v>
      </c>
      <c r="H3" s="14">
        <f>G3+G6</f>
        <v>2403</v>
      </c>
      <c r="I3" s="14">
        <f>H3+H6</f>
        <v>2778</v>
      </c>
      <c r="J3" s="14">
        <v>1380</v>
      </c>
      <c r="K3" s="14">
        <f>J3+J6</f>
        <v>1961.25</v>
      </c>
      <c r="L3" s="14">
        <f>K3+K6</f>
        <v>2542.5</v>
      </c>
      <c r="M3" s="14">
        <f>L3+L6</f>
        <v>3123.75</v>
      </c>
      <c r="P3">
        <v>6425</v>
      </c>
    </row>
    <row r="5" spans="1:17" x14ac:dyDescent="0.2">
      <c r="A5" s="1" t="s">
        <v>43</v>
      </c>
    </row>
    <row r="6" spans="1:17" x14ac:dyDescent="0.2">
      <c r="A6" t="s">
        <v>42</v>
      </c>
      <c r="B6" s="14">
        <v>206.5</v>
      </c>
      <c r="C6" s="14">
        <v>206.5</v>
      </c>
      <c r="D6" s="14">
        <v>206.5</v>
      </c>
      <c r="E6" s="14">
        <v>206.5</v>
      </c>
      <c r="F6" s="14">
        <v>375</v>
      </c>
      <c r="G6" s="14">
        <v>375</v>
      </c>
      <c r="H6" s="14">
        <v>375</v>
      </c>
      <c r="I6" s="14">
        <v>4125</v>
      </c>
      <c r="J6" s="14">
        <v>581.25</v>
      </c>
      <c r="K6" s="14">
        <v>581.25</v>
      </c>
      <c r="L6" s="14">
        <v>581.25</v>
      </c>
      <c r="M6" s="14">
        <v>4331.25</v>
      </c>
      <c r="N6" s="14"/>
      <c r="O6" s="14">
        <v>750</v>
      </c>
      <c r="P6" s="14">
        <v>4773</v>
      </c>
      <c r="Q6" s="14">
        <v>5523</v>
      </c>
    </row>
    <row r="7" spans="1:17" x14ac:dyDescent="0.2">
      <c r="A7" t="s">
        <v>41</v>
      </c>
      <c r="B7" s="14">
        <v>543.5</v>
      </c>
      <c r="C7" s="14">
        <v>337</v>
      </c>
      <c r="D7" s="14">
        <v>130.5</v>
      </c>
      <c r="E7" s="14">
        <v>0</v>
      </c>
      <c r="F7" s="14">
        <v>4398</v>
      </c>
      <c r="G7" s="14">
        <v>4023</v>
      </c>
      <c r="H7" s="14">
        <v>3648</v>
      </c>
      <c r="I7" s="14">
        <v>0</v>
      </c>
      <c r="J7" s="14">
        <v>4941.75</v>
      </c>
      <c r="K7" s="14">
        <v>4360.5</v>
      </c>
      <c r="L7" s="14">
        <v>3779.25</v>
      </c>
    </row>
    <row r="9" spans="1:17" x14ac:dyDescent="0.2">
      <c r="A9" s="1" t="s">
        <v>44</v>
      </c>
      <c r="B9" s="14">
        <f t="shared" ref="B9:M9" si="0">B6+B7</f>
        <v>750</v>
      </c>
      <c r="C9" s="14">
        <f t="shared" si="0"/>
        <v>543.5</v>
      </c>
      <c r="D9" s="14">
        <f t="shared" si="0"/>
        <v>337</v>
      </c>
      <c r="E9" s="14">
        <f t="shared" si="0"/>
        <v>206.5</v>
      </c>
      <c r="F9" s="14">
        <f t="shared" si="0"/>
        <v>4773</v>
      </c>
      <c r="G9" s="14">
        <f t="shared" si="0"/>
        <v>4398</v>
      </c>
      <c r="H9" s="14">
        <f t="shared" si="0"/>
        <v>4023</v>
      </c>
      <c r="I9" s="14">
        <f t="shared" si="0"/>
        <v>4125</v>
      </c>
      <c r="J9" s="14">
        <f t="shared" si="0"/>
        <v>5523</v>
      </c>
      <c r="K9" s="14">
        <f t="shared" si="0"/>
        <v>4941.75</v>
      </c>
      <c r="L9" s="14">
        <f t="shared" si="0"/>
        <v>4360.5</v>
      </c>
      <c r="M9" s="14">
        <f t="shared" si="0"/>
        <v>4331.25</v>
      </c>
    </row>
    <row r="10" spans="1:17" x14ac:dyDescent="0.2">
      <c r="A10" s="1"/>
    </row>
    <row r="11" spans="1:17" x14ac:dyDescent="0.2">
      <c r="A11" s="1" t="s">
        <v>55</v>
      </c>
      <c r="B11" s="14">
        <f>B3+B9</f>
        <v>6350</v>
      </c>
      <c r="C11" s="14">
        <f t="shared" ref="C11:M11" si="1">C3+C9</f>
        <v>6350</v>
      </c>
      <c r="D11" s="14">
        <f t="shared" si="1"/>
        <v>6350</v>
      </c>
      <c r="E11" s="14">
        <f t="shared" si="1"/>
        <v>6426</v>
      </c>
      <c r="F11" s="14">
        <f>F3+F9</f>
        <v>6426</v>
      </c>
      <c r="G11" s="14">
        <f t="shared" si="1"/>
        <v>6426</v>
      </c>
      <c r="H11" s="14">
        <f t="shared" si="1"/>
        <v>6426</v>
      </c>
      <c r="I11" s="14">
        <f t="shared" si="1"/>
        <v>6903</v>
      </c>
      <c r="J11" s="14">
        <f t="shared" si="1"/>
        <v>6903</v>
      </c>
      <c r="K11" s="14">
        <f t="shared" si="1"/>
        <v>6903</v>
      </c>
      <c r="L11" s="14">
        <f t="shared" si="1"/>
        <v>6903</v>
      </c>
      <c r="M11" s="14">
        <f t="shared" si="1"/>
        <v>7455</v>
      </c>
    </row>
    <row r="13" spans="1:17" x14ac:dyDescent="0.2">
      <c r="A13" s="1" t="s">
        <v>45</v>
      </c>
    </row>
    <row r="14" spans="1:17" x14ac:dyDescent="0.2">
      <c r="A14" t="s">
        <v>35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6" spans="1:17" x14ac:dyDescent="0.2">
      <c r="A16" s="7" t="s">
        <v>51</v>
      </c>
      <c r="B16" s="14">
        <f>B14+B15</f>
        <v>0</v>
      </c>
      <c r="C16" s="14">
        <f t="shared" ref="C16:M16" si="2">C14+C15</f>
        <v>0</v>
      </c>
      <c r="D16" s="14">
        <f t="shared" si="2"/>
        <v>0</v>
      </c>
      <c r="E16" s="14">
        <f t="shared" si="2"/>
        <v>0</v>
      </c>
      <c r="F16" s="14">
        <f t="shared" si="2"/>
        <v>0</v>
      </c>
      <c r="G16" s="14">
        <f t="shared" si="2"/>
        <v>0</v>
      </c>
      <c r="H16" s="14">
        <f t="shared" si="2"/>
        <v>0</v>
      </c>
      <c r="I16" s="14">
        <f t="shared" si="2"/>
        <v>0</v>
      </c>
      <c r="J16" s="14">
        <f t="shared" si="2"/>
        <v>0</v>
      </c>
      <c r="K16" s="14">
        <f t="shared" si="2"/>
        <v>0</v>
      </c>
      <c r="L16" s="14">
        <f t="shared" si="2"/>
        <v>0</v>
      </c>
      <c r="M16" s="14">
        <f t="shared" si="2"/>
        <v>0</v>
      </c>
    </row>
    <row r="17" spans="1:13" x14ac:dyDescent="0.2">
      <c r="A17" s="7"/>
    </row>
    <row r="18" spans="1:13" x14ac:dyDescent="0.2">
      <c r="A18" s="1" t="s">
        <v>46</v>
      </c>
    </row>
    <row r="19" spans="1:13" x14ac:dyDescent="0.2">
      <c r="A19" t="s">
        <v>47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x14ac:dyDescent="0.2">
      <c r="A20" t="s">
        <v>48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x14ac:dyDescent="0.2">
      <c r="A21" t="s">
        <v>49</v>
      </c>
      <c r="B21" s="14">
        <v>5</v>
      </c>
      <c r="C21" s="14">
        <v>0</v>
      </c>
      <c r="D21" s="14">
        <v>0</v>
      </c>
      <c r="E21" s="14">
        <v>5</v>
      </c>
      <c r="F21" s="14">
        <v>0</v>
      </c>
      <c r="G21" s="14">
        <v>0</v>
      </c>
      <c r="H21" s="14">
        <v>5</v>
      </c>
      <c r="I21" s="14">
        <v>0</v>
      </c>
      <c r="J21" s="14">
        <v>0</v>
      </c>
      <c r="K21" s="14">
        <v>5</v>
      </c>
      <c r="L21" s="14">
        <v>0</v>
      </c>
      <c r="M21" s="14">
        <v>0</v>
      </c>
    </row>
    <row r="23" spans="1:13" x14ac:dyDescent="0.2">
      <c r="A23" s="7" t="s">
        <v>50</v>
      </c>
      <c r="B23" s="14">
        <f>SUM(B19:B21)</f>
        <v>5</v>
      </c>
      <c r="C23" s="14">
        <f t="shared" ref="C23:M23" si="3">SUM(C19:C21)</f>
        <v>0</v>
      </c>
      <c r="D23" s="14">
        <f t="shared" si="3"/>
        <v>0</v>
      </c>
      <c r="E23" s="14">
        <f t="shared" si="3"/>
        <v>5</v>
      </c>
      <c r="F23" s="14">
        <f t="shared" si="3"/>
        <v>0</v>
      </c>
      <c r="G23" s="14">
        <f t="shared" si="3"/>
        <v>0</v>
      </c>
      <c r="H23" s="14">
        <f t="shared" si="3"/>
        <v>5</v>
      </c>
      <c r="I23" s="14">
        <f t="shared" si="3"/>
        <v>0</v>
      </c>
      <c r="J23" s="14">
        <f t="shared" si="3"/>
        <v>0</v>
      </c>
      <c r="K23" s="14">
        <f t="shared" si="3"/>
        <v>5</v>
      </c>
      <c r="L23" s="14">
        <f t="shared" si="3"/>
        <v>0</v>
      </c>
      <c r="M23" s="14">
        <f t="shared" si="3"/>
        <v>0</v>
      </c>
    </row>
    <row r="26" spans="1:13" x14ac:dyDescent="0.2">
      <c r="A26" s="1" t="s">
        <v>52</v>
      </c>
      <c r="B26" s="14">
        <f>B16+B23</f>
        <v>5</v>
      </c>
      <c r="C26" s="14">
        <f t="shared" ref="C26:M26" si="4">C16+C23</f>
        <v>0</v>
      </c>
      <c r="D26" s="14">
        <f t="shared" si="4"/>
        <v>0</v>
      </c>
      <c r="E26" s="14">
        <f t="shared" si="4"/>
        <v>5</v>
      </c>
      <c r="F26" s="14">
        <f t="shared" si="4"/>
        <v>0</v>
      </c>
      <c r="G26" s="14">
        <f t="shared" si="4"/>
        <v>0</v>
      </c>
      <c r="H26" s="14">
        <f t="shared" si="4"/>
        <v>5</v>
      </c>
      <c r="I26" s="14">
        <f t="shared" si="4"/>
        <v>0</v>
      </c>
      <c r="J26" s="14">
        <f t="shared" si="4"/>
        <v>0</v>
      </c>
      <c r="K26" s="14">
        <f t="shared" si="4"/>
        <v>5</v>
      </c>
      <c r="L26" s="14">
        <f t="shared" si="4"/>
        <v>0</v>
      </c>
      <c r="M26" s="14">
        <f t="shared" si="4"/>
        <v>0</v>
      </c>
    </row>
    <row r="28" spans="1:13" x14ac:dyDescent="0.2">
      <c r="A28" t="s">
        <v>53</v>
      </c>
      <c r="B28" s="14">
        <f>B9</f>
        <v>750</v>
      </c>
      <c r="C28" s="14">
        <f t="shared" ref="C28:M28" si="5">C9</f>
        <v>543.5</v>
      </c>
      <c r="D28" s="14">
        <f t="shared" si="5"/>
        <v>337</v>
      </c>
      <c r="E28" s="14">
        <f t="shared" si="5"/>
        <v>206.5</v>
      </c>
      <c r="F28" s="14">
        <f t="shared" si="5"/>
        <v>4773</v>
      </c>
      <c r="G28" s="14">
        <f t="shared" si="5"/>
        <v>4398</v>
      </c>
      <c r="H28" s="14">
        <f t="shared" si="5"/>
        <v>4023</v>
      </c>
      <c r="I28" s="14">
        <f t="shared" si="5"/>
        <v>4125</v>
      </c>
      <c r="J28" s="14">
        <f t="shared" si="5"/>
        <v>5523</v>
      </c>
      <c r="K28" s="14">
        <f t="shared" si="5"/>
        <v>4941.75</v>
      </c>
      <c r="L28" s="14">
        <f t="shared" si="5"/>
        <v>4360.5</v>
      </c>
      <c r="M28" s="14">
        <f t="shared" si="5"/>
        <v>4331.25</v>
      </c>
    </row>
    <row r="29" spans="1:13" x14ac:dyDescent="0.2">
      <c r="A29" t="s">
        <v>54</v>
      </c>
      <c r="B29" s="14">
        <f>B26</f>
        <v>5</v>
      </c>
      <c r="C29" s="14">
        <f t="shared" ref="C29:M29" si="6">C26</f>
        <v>0</v>
      </c>
      <c r="D29" s="14">
        <f t="shared" si="6"/>
        <v>0</v>
      </c>
      <c r="E29" s="14">
        <f t="shared" si="6"/>
        <v>5</v>
      </c>
      <c r="F29" s="14">
        <f t="shared" si="6"/>
        <v>0</v>
      </c>
      <c r="G29" s="14">
        <f t="shared" si="6"/>
        <v>0</v>
      </c>
      <c r="H29" s="14">
        <f t="shared" si="6"/>
        <v>5</v>
      </c>
      <c r="I29" s="14">
        <f t="shared" si="6"/>
        <v>0</v>
      </c>
      <c r="J29" s="14">
        <f t="shared" si="6"/>
        <v>0</v>
      </c>
      <c r="K29" s="14">
        <f t="shared" si="6"/>
        <v>5</v>
      </c>
      <c r="L29" s="14">
        <f t="shared" si="6"/>
        <v>0</v>
      </c>
      <c r="M29" s="14">
        <f t="shared" si="6"/>
        <v>0</v>
      </c>
    </row>
    <row r="31" spans="1:13" x14ac:dyDescent="0.2">
      <c r="A31" s="1" t="s">
        <v>56</v>
      </c>
      <c r="B31" s="14">
        <f>B28-B29</f>
        <v>745</v>
      </c>
      <c r="C31" s="14">
        <f t="shared" ref="C31:M31" si="7">C28-C29</f>
        <v>543.5</v>
      </c>
      <c r="D31" s="14">
        <f t="shared" si="7"/>
        <v>337</v>
      </c>
      <c r="E31" s="14">
        <f t="shared" si="7"/>
        <v>201.5</v>
      </c>
      <c r="F31" s="14">
        <f t="shared" si="7"/>
        <v>4773</v>
      </c>
      <c r="G31" s="14">
        <f t="shared" si="7"/>
        <v>4398</v>
      </c>
      <c r="H31" s="14">
        <f t="shared" si="7"/>
        <v>4018</v>
      </c>
      <c r="I31" s="14">
        <f t="shared" si="7"/>
        <v>4125</v>
      </c>
      <c r="J31" s="14">
        <f t="shared" si="7"/>
        <v>5523</v>
      </c>
      <c r="K31" s="14">
        <f t="shared" si="7"/>
        <v>4936.75</v>
      </c>
      <c r="L31" s="14">
        <f t="shared" si="7"/>
        <v>4360.5</v>
      </c>
      <c r="M31" s="14">
        <f t="shared" si="7"/>
        <v>4331.25</v>
      </c>
    </row>
    <row r="32" spans="1:13" x14ac:dyDescent="0.2">
      <c r="A32" t="s">
        <v>57</v>
      </c>
    </row>
    <row r="33" spans="1:14" x14ac:dyDescent="0.2">
      <c r="A33" t="s">
        <v>58</v>
      </c>
      <c r="B33" s="14">
        <f>B31-B32</f>
        <v>745</v>
      </c>
      <c r="C33" s="14">
        <f t="shared" ref="C33:M33" si="8">C31-C32</f>
        <v>543.5</v>
      </c>
      <c r="D33" s="14">
        <f t="shared" si="8"/>
        <v>337</v>
      </c>
      <c r="E33" s="14">
        <f t="shared" si="8"/>
        <v>201.5</v>
      </c>
      <c r="F33" s="14">
        <f t="shared" si="8"/>
        <v>4773</v>
      </c>
      <c r="G33" s="14">
        <f t="shared" si="8"/>
        <v>4398</v>
      </c>
      <c r="H33" s="14">
        <f t="shared" si="8"/>
        <v>4018</v>
      </c>
      <c r="I33" s="14">
        <f t="shared" si="8"/>
        <v>4125</v>
      </c>
      <c r="J33" s="14">
        <f t="shared" si="8"/>
        <v>5523</v>
      </c>
      <c r="K33" s="14">
        <f t="shared" si="8"/>
        <v>4936.75</v>
      </c>
      <c r="L33" s="14">
        <f t="shared" si="8"/>
        <v>4360.5</v>
      </c>
      <c r="M33" s="14">
        <f t="shared" si="8"/>
        <v>4331.25</v>
      </c>
      <c r="N33" s="8"/>
    </row>
    <row r="34" spans="1:14" x14ac:dyDescent="0.2">
      <c r="N34" s="9"/>
    </row>
    <row r="35" spans="1:14" x14ac:dyDescent="0.2">
      <c r="N35" s="10"/>
    </row>
    <row r="36" spans="1:14" x14ac:dyDescent="0.2">
      <c r="N36" s="11"/>
    </row>
    <row r="37" spans="1:14" ht="18" x14ac:dyDescent="0.2">
      <c r="C37" s="21"/>
      <c r="N37" s="11"/>
    </row>
    <row r="38" spans="1:14" x14ac:dyDescent="0.2">
      <c r="N38" s="12"/>
    </row>
    <row r="39" spans="1:14" x14ac:dyDescent="0.2">
      <c r="N39" s="12"/>
    </row>
    <row r="40" spans="1:14" x14ac:dyDescent="0.2">
      <c r="N40" s="11"/>
    </row>
    <row r="41" spans="1:14" x14ac:dyDescent="0.2">
      <c r="N41" s="13"/>
    </row>
    <row r="42" spans="1:14" x14ac:dyDescent="0.2">
      <c r="N42" s="9"/>
    </row>
    <row r="43" spans="1:14" x14ac:dyDescent="0.2">
      <c r="N43" s="8"/>
    </row>
    <row r="44" spans="1:14" x14ac:dyDescent="0.2">
      <c r="N44" s="8"/>
    </row>
    <row r="45" spans="1:14" x14ac:dyDescent="0.2">
      <c r="N45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E721-5F7D-1B4E-A636-4DA857D5B757}">
  <dimension ref="A1:Q45"/>
  <sheetViews>
    <sheetView workbookViewId="0"/>
  </sheetViews>
  <sheetFormatPr baseColWidth="10" defaultRowHeight="16" x14ac:dyDescent="0.2"/>
  <cols>
    <col min="1" max="1" width="34.83203125" bestFit="1" customWidth="1"/>
    <col min="2" max="13" width="10.83203125" style="14"/>
  </cols>
  <sheetData>
    <row r="1" spans="1:17" x14ac:dyDescent="0.2">
      <c r="A1" s="61" t="s">
        <v>66</v>
      </c>
    </row>
    <row r="2" spans="1:17" x14ac:dyDescent="0.2"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20" t="s">
        <v>13</v>
      </c>
      <c r="J2" s="20" t="s">
        <v>14</v>
      </c>
      <c r="K2" s="20" t="s">
        <v>15</v>
      </c>
      <c r="L2" s="20" t="s">
        <v>16</v>
      </c>
      <c r="M2" s="20" t="s">
        <v>17</v>
      </c>
    </row>
    <row r="3" spans="1:17" x14ac:dyDescent="0.2">
      <c r="A3" s="1" t="s">
        <v>40</v>
      </c>
      <c r="B3" s="14">
        <v>7455</v>
      </c>
      <c r="C3" s="14">
        <f>B3+B6</f>
        <v>7730</v>
      </c>
      <c r="D3" s="14">
        <f>C3+C6</f>
        <v>8005</v>
      </c>
      <c r="E3" s="14">
        <f>D3+D6</f>
        <v>8280</v>
      </c>
      <c r="F3" s="14">
        <v>2191</v>
      </c>
      <c r="G3" s="14">
        <f>F3+F6</f>
        <v>2691</v>
      </c>
      <c r="H3" s="14">
        <f>G3+G6</f>
        <v>3191</v>
      </c>
      <c r="I3" s="14">
        <f>H3+H6</f>
        <v>3691</v>
      </c>
      <c r="J3" s="14">
        <v>1827</v>
      </c>
      <c r="K3" s="14">
        <f>J3+J6</f>
        <v>2602</v>
      </c>
      <c r="L3" s="14">
        <f>K3+K6</f>
        <v>3377</v>
      </c>
      <c r="M3" s="14">
        <f>L3+L6</f>
        <v>4152</v>
      </c>
      <c r="O3">
        <v>1100</v>
      </c>
      <c r="P3">
        <v>7000</v>
      </c>
      <c r="Q3">
        <v>8100</v>
      </c>
    </row>
    <row r="5" spans="1:17" x14ac:dyDescent="0.2">
      <c r="A5" s="1" t="s">
        <v>43</v>
      </c>
      <c r="P5">
        <v>6364</v>
      </c>
      <c r="Q5">
        <v>7364</v>
      </c>
    </row>
    <row r="6" spans="1:17" x14ac:dyDescent="0.2">
      <c r="A6" t="s">
        <v>42</v>
      </c>
      <c r="B6" s="14">
        <v>275</v>
      </c>
      <c r="C6" s="14">
        <v>275</v>
      </c>
      <c r="D6" s="14">
        <v>275</v>
      </c>
      <c r="E6" s="14">
        <v>275</v>
      </c>
      <c r="F6" s="14">
        <v>500</v>
      </c>
      <c r="G6" s="14">
        <v>500</v>
      </c>
      <c r="H6" s="14">
        <v>500</v>
      </c>
      <c r="I6" s="14">
        <v>5500</v>
      </c>
      <c r="J6" s="14">
        <v>775</v>
      </c>
      <c r="K6" s="14">
        <v>775</v>
      </c>
      <c r="L6" s="14">
        <v>775</v>
      </c>
      <c r="M6" s="14">
        <v>5775</v>
      </c>
      <c r="N6" s="14"/>
      <c r="O6" s="14"/>
      <c r="P6" s="14"/>
      <c r="Q6" s="14"/>
    </row>
    <row r="7" spans="1:17" x14ac:dyDescent="0.2">
      <c r="A7" t="s">
        <v>41</v>
      </c>
      <c r="B7" s="14">
        <v>725</v>
      </c>
      <c r="C7" s="14">
        <v>450</v>
      </c>
      <c r="D7" s="14">
        <v>175</v>
      </c>
      <c r="E7" s="14">
        <v>0</v>
      </c>
      <c r="F7" s="14">
        <v>5864</v>
      </c>
      <c r="G7" s="14">
        <v>5364</v>
      </c>
      <c r="H7" s="14">
        <v>4864</v>
      </c>
      <c r="I7" s="14">
        <v>0</v>
      </c>
      <c r="J7" s="14">
        <v>6589</v>
      </c>
      <c r="K7" s="14">
        <v>5814</v>
      </c>
      <c r="L7" s="14">
        <v>5039</v>
      </c>
      <c r="M7" s="14">
        <v>0</v>
      </c>
    </row>
    <row r="9" spans="1:17" x14ac:dyDescent="0.2">
      <c r="A9" s="1" t="s">
        <v>44</v>
      </c>
      <c r="B9" s="14">
        <f t="shared" ref="B9:M9" si="0">B6+B7</f>
        <v>1000</v>
      </c>
      <c r="C9" s="14">
        <f t="shared" si="0"/>
        <v>725</v>
      </c>
      <c r="D9" s="14">
        <f t="shared" si="0"/>
        <v>450</v>
      </c>
      <c r="E9" s="14">
        <f t="shared" si="0"/>
        <v>275</v>
      </c>
      <c r="F9" s="14">
        <f t="shared" si="0"/>
        <v>6364</v>
      </c>
      <c r="G9" s="14">
        <f t="shared" si="0"/>
        <v>5864</v>
      </c>
      <c r="H9" s="14">
        <f t="shared" si="0"/>
        <v>5364</v>
      </c>
      <c r="I9" s="14">
        <f t="shared" si="0"/>
        <v>5500</v>
      </c>
      <c r="J9" s="14">
        <f t="shared" si="0"/>
        <v>7364</v>
      </c>
      <c r="K9" s="14">
        <f t="shared" si="0"/>
        <v>6589</v>
      </c>
      <c r="L9" s="14">
        <f t="shared" si="0"/>
        <v>5814</v>
      </c>
      <c r="M9" s="14">
        <f t="shared" si="0"/>
        <v>5775</v>
      </c>
    </row>
    <row r="10" spans="1:17" x14ac:dyDescent="0.2">
      <c r="A10" s="1"/>
    </row>
    <row r="11" spans="1:17" x14ac:dyDescent="0.2">
      <c r="A11" s="1" t="s">
        <v>55</v>
      </c>
      <c r="B11" s="14">
        <f>B3+B9</f>
        <v>8455</v>
      </c>
      <c r="C11" s="14">
        <f t="shared" ref="C11:M11" si="1">C3+C9</f>
        <v>8455</v>
      </c>
      <c r="D11" s="14">
        <f t="shared" si="1"/>
        <v>8455</v>
      </c>
      <c r="E11" s="14">
        <f t="shared" si="1"/>
        <v>8555</v>
      </c>
      <c r="F11" s="14">
        <f>F3+F9</f>
        <v>8555</v>
      </c>
      <c r="G11" s="14">
        <f t="shared" si="1"/>
        <v>8555</v>
      </c>
      <c r="H11" s="14">
        <f t="shared" si="1"/>
        <v>8555</v>
      </c>
      <c r="I11" s="14">
        <f t="shared" si="1"/>
        <v>9191</v>
      </c>
      <c r="J11" s="14">
        <f t="shared" si="1"/>
        <v>9191</v>
      </c>
      <c r="K11" s="14">
        <f t="shared" si="1"/>
        <v>9191</v>
      </c>
      <c r="L11" s="14">
        <f t="shared" si="1"/>
        <v>9191</v>
      </c>
      <c r="M11" s="14">
        <f t="shared" si="1"/>
        <v>9927</v>
      </c>
    </row>
    <row r="13" spans="1:17" x14ac:dyDescent="0.2">
      <c r="A13" s="1" t="s">
        <v>45</v>
      </c>
    </row>
    <row r="14" spans="1:17" x14ac:dyDescent="0.2">
      <c r="A14" t="s">
        <v>35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6" spans="1:17" x14ac:dyDescent="0.2">
      <c r="A16" s="7" t="s">
        <v>51</v>
      </c>
      <c r="B16" s="14">
        <f>B14+B15</f>
        <v>0</v>
      </c>
      <c r="C16" s="14">
        <f t="shared" ref="C16:M16" si="2">C14+C15</f>
        <v>0</v>
      </c>
      <c r="D16" s="14">
        <f t="shared" si="2"/>
        <v>0</v>
      </c>
      <c r="E16" s="14">
        <f t="shared" si="2"/>
        <v>0</v>
      </c>
      <c r="F16" s="14">
        <f t="shared" si="2"/>
        <v>0</v>
      </c>
      <c r="G16" s="14">
        <f t="shared" si="2"/>
        <v>0</v>
      </c>
      <c r="H16" s="14">
        <f t="shared" si="2"/>
        <v>0</v>
      </c>
      <c r="I16" s="14">
        <f t="shared" si="2"/>
        <v>0</v>
      </c>
      <c r="J16" s="14">
        <f t="shared" si="2"/>
        <v>0</v>
      </c>
      <c r="K16" s="14">
        <f t="shared" si="2"/>
        <v>0</v>
      </c>
      <c r="L16" s="14">
        <f t="shared" si="2"/>
        <v>0</v>
      </c>
      <c r="M16" s="14">
        <f t="shared" si="2"/>
        <v>0</v>
      </c>
    </row>
    <row r="17" spans="1:13" x14ac:dyDescent="0.2">
      <c r="A17" s="7"/>
    </row>
    <row r="18" spans="1:13" x14ac:dyDescent="0.2">
      <c r="A18" s="1" t="s">
        <v>46</v>
      </c>
    </row>
    <row r="19" spans="1:13" x14ac:dyDescent="0.2">
      <c r="A19" t="s">
        <v>47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x14ac:dyDescent="0.2">
      <c r="A20" t="s">
        <v>48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x14ac:dyDescent="0.2">
      <c r="A21" t="s">
        <v>49</v>
      </c>
      <c r="B21" s="14">
        <v>5</v>
      </c>
      <c r="C21" s="14">
        <v>0</v>
      </c>
      <c r="D21" s="14">
        <v>0</v>
      </c>
      <c r="E21" s="14">
        <v>5</v>
      </c>
      <c r="F21" s="14">
        <v>0</v>
      </c>
      <c r="G21" s="14">
        <v>0</v>
      </c>
      <c r="H21" s="14">
        <v>5</v>
      </c>
      <c r="I21" s="14">
        <v>0</v>
      </c>
      <c r="J21" s="14">
        <v>0</v>
      </c>
      <c r="K21" s="14">
        <v>5</v>
      </c>
      <c r="L21" s="14">
        <v>0</v>
      </c>
      <c r="M21" s="14">
        <v>0</v>
      </c>
    </row>
    <row r="23" spans="1:13" x14ac:dyDescent="0.2">
      <c r="A23" s="7" t="s">
        <v>50</v>
      </c>
      <c r="B23" s="14">
        <f>SUM(B19:B21)</f>
        <v>5</v>
      </c>
      <c r="C23" s="14">
        <f t="shared" ref="C23:M23" si="3">SUM(C19:C21)</f>
        <v>0</v>
      </c>
      <c r="D23" s="14">
        <f t="shared" si="3"/>
        <v>0</v>
      </c>
      <c r="E23" s="14">
        <f t="shared" si="3"/>
        <v>5</v>
      </c>
      <c r="F23" s="14">
        <f t="shared" si="3"/>
        <v>0</v>
      </c>
      <c r="G23" s="14">
        <f t="shared" si="3"/>
        <v>0</v>
      </c>
      <c r="H23" s="14">
        <f t="shared" si="3"/>
        <v>5</v>
      </c>
      <c r="I23" s="14">
        <f t="shared" si="3"/>
        <v>0</v>
      </c>
      <c r="J23" s="14">
        <f t="shared" si="3"/>
        <v>0</v>
      </c>
      <c r="K23" s="14">
        <f t="shared" si="3"/>
        <v>5</v>
      </c>
      <c r="L23" s="14">
        <f t="shared" si="3"/>
        <v>0</v>
      </c>
      <c r="M23" s="14">
        <f t="shared" si="3"/>
        <v>0</v>
      </c>
    </row>
    <row r="26" spans="1:13" x14ac:dyDescent="0.2">
      <c r="A26" s="1" t="s">
        <v>52</v>
      </c>
      <c r="B26" s="14">
        <f>B16+B23</f>
        <v>5</v>
      </c>
      <c r="C26" s="14">
        <f t="shared" ref="C26:M26" si="4">C16+C23</f>
        <v>0</v>
      </c>
      <c r="D26" s="14">
        <f t="shared" si="4"/>
        <v>0</v>
      </c>
      <c r="E26" s="14">
        <f t="shared" si="4"/>
        <v>5</v>
      </c>
      <c r="F26" s="14">
        <f t="shared" si="4"/>
        <v>0</v>
      </c>
      <c r="G26" s="14">
        <f t="shared" si="4"/>
        <v>0</v>
      </c>
      <c r="H26" s="14">
        <f t="shared" si="4"/>
        <v>5</v>
      </c>
      <c r="I26" s="14">
        <f t="shared" si="4"/>
        <v>0</v>
      </c>
      <c r="J26" s="14">
        <f t="shared" si="4"/>
        <v>0</v>
      </c>
      <c r="K26" s="14">
        <f t="shared" si="4"/>
        <v>5</v>
      </c>
      <c r="L26" s="14">
        <f t="shared" si="4"/>
        <v>0</v>
      </c>
      <c r="M26" s="14">
        <f t="shared" si="4"/>
        <v>0</v>
      </c>
    </row>
    <row r="28" spans="1:13" x14ac:dyDescent="0.2">
      <c r="A28" t="s">
        <v>53</v>
      </c>
      <c r="B28" s="14">
        <f>B9</f>
        <v>1000</v>
      </c>
      <c r="C28" s="14">
        <f t="shared" ref="C28:M28" si="5">C9</f>
        <v>725</v>
      </c>
      <c r="D28" s="14">
        <f t="shared" si="5"/>
        <v>450</v>
      </c>
      <c r="E28" s="14">
        <f t="shared" si="5"/>
        <v>275</v>
      </c>
      <c r="F28" s="14">
        <f t="shared" si="5"/>
        <v>6364</v>
      </c>
      <c r="G28" s="14">
        <f t="shared" si="5"/>
        <v>5864</v>
      </c>
      <c r="H28" s="14">
        <f t="shared" si="5"/>
        <v>5364</v>
      </c>
      <c r="I28" s="14">
        <f t="shared" si="5"/>
        <v>5500</v>
      </c>
      <c r="J28" s="14">
        <f t="shared" si="5"/>
        <v>7364</v>
      </c>
      <c r="K28" s="14">
        <f t="shared" si="5"/>
        <v>6589</v>
      </c>
      <c r="L28" s="14">
        <f t="shared" si="5"/>
        <v>5814</v>
      </c>
      <c r="M28" s="14">
        <f t="shared" si="5"/>
        <v>5775</v>
      </c>
    </row>
    <row r="29" spans="1:13" x14ac:dyDescent="0.2">
      <c r="A29" t="s">
        <v>54</v>
      </c>
      <c r="B29" s="14">
        <f>B26</f>
        <v>5</v>
      </c>
      <c r="C29" s="14">
        <f t="shared" ref="C29:M29" si="6">C26</f>
        <v>0</v>
      </c>
      <c r="D29" s="14">
        <f t="shared" si="6"/>
        <v>0</v>
      </c>
      <c r="E29" s="14">
        <f t="shared" si="6"/>
        <v>5</v>
      </c>
      <c r="F29" s="14">
        <f t="shared" si="6"/>
        <v>0</v>
      </c>
      <c r="G29" s="14">
        <f t="shared" si="6"/>
        <v>0</v>
      </c>
      <c r="H29" s="14">
        <f t="shared" si="6"/>
        <v>5</v>
      </c>
      <c r="I29" s="14">
        <f t="shared" si="6"/>
        <v>0</v>
      </c>
      <c r="J29" s="14">
        <f t="shared" si="6"/>
        <v>0</v>
      </c>
      <c r="K29" s="14">
        <f t="shared" si="6"/>
        <v>5</v>
      </c>
      <c r="L29" s="14">
        <f t="shared" si="6"/>
        <v>0</v>
      </c>
      <c r="M29" s="14">
        <f t="shared" si="6"/>
        <v>0</v>
      </c>
    </row>
    <row r="31" spans="1:13" x14ac:dyDescent="0.2">
      <c r="A31" s="1" t="s">
        <v>56</v>
      </c>
      <c r="B31" s="14">
        <f>B28-B29</f>
        <v>995</v>
      </c>
      <c r="C31" s="14">
        <f t="shared" ref="C31:M31" si="7">C28-C29</f>
        <v>725</v>
      </c>
      <c r="D31" s="14">
        <f t="shared" si="7"/>
        <v>450</v>
      </c>
      <c r="E31" s="14">
        <f t="shared" si="7"/>
        <v>270</v>
      </c>
      <c r="F31" s="14">
        <f t="shared" si="7"/>
        <v>6364</v>
      </c>
      <c r="G31" s="14">
        <f t="shared" si="7"/>
        <v>5864</v>
      </c>
      <c r="H31" s="14">
        <f t="shared" si="7"/>
        <v>5359</v>
      </c>
      <c r="I31" s="14">
        <f t="shared" si="7"/>
        <v>5500</v>
      </c>
      <c r="J31" s="14">
        <f t="shared" si="7"/>
        <v>7364</v>
      </c>
      <c r="K31" s="14">
        <f t="shared" si="7"/>
        <v>6584</v>
      </c>
      <c r="L31" s="14">
        <f t="shared" si="7"/>
        <v>5814</v>
      </c>
      <c r="M31" s="14">
        <f t="shared" si="7"/>
        <v>5775</v>
      </c>
    </row>
    <row r="32" spans="1:13" x14ac:dyDescent="0.2">
      <c r="A32" t="s">
        <v>57</v>
      </c>
    </row>
    <row r="33" spans="1:14" x14ac:dyDescent="0.2">
      <c r="A33" t="s">
        <v>58</v>
      </c>
      <c r="B33" s="14">
        <f>B31-B32</f>
        <v>995</v>
      </c>
      <c r="C33" s="14">
        <f t="shared" ref="C33:M33" si="8">C31-C32</f>
        <v>725</v>
      </c>
      <c r="D33" s="14">
        <f t="shared" si="8"/>
        <v>450</v>
      </c>
      <c r="E33" s="14">
        <f t="shared" si="8"/>
        <v>270</v>
      </c>
      <c r="F33" s="14">
        <f t="shared" si="8"/>
        <v>6364</v>
      </c>
      <c r="G33" s="14">
        <f t="shared" si="8"/>
        <v>5864</v>
      </c>
      <c r="H33" s="14">
        <f t="shared" si="8"/>
        <v>5359</v>
      </c>
      <c r="I33" s="14">
        <f t="shared" si="8"/>
        <v>5500</v>
      </c>
      <c r="J33" s="14">
        <f t="shared" si="8"/>
        <v>7364</v>
      </c>
      <c r="K33" s="14">
        <f t="shared" si="8"/>
        <v>6584</v>
      </c>
      <c r="L33" s="14">
        <f t="shared" si="8"/>
        <v>5814</v>
      </c>
      <c r="M33" s="14">
        <f t="shared" si="8"/>
        <v>5775</v>
      </c>
      <c r="N33" s="8"/>
    </row>
    <row r="34" spans="1:14" x14ac:dyDescent="0.2">
      <c r="N34" s="9"/>
    </row>
    <row r="35" spans="1:14" x14ac:dyDescent="0.2">
      <c r="N35" s="10"/>
    </row>
    <row r="36" spans="1:14" x14ac:dyDescent="0.2">
      <c r="N36" s="11"/>
    </row>
    <row r="37" spans="1:14" ht="18" x14ac:dyDescent="0.2">
      <c r="C37" s="21"/>
      <c r="N37" s="11"/>
    </row>
    <row r="38" spans="1:14" x14ac:dyDescent="0.2">
      <c r="N38" s="12"/>
    </row>
    <row r="39" spans="1:14" x14ac:dyDescent="0.2">
      <c r="N39" s="12"/>
    </row>
    <row r="40" spans="1:14" x14ac:dyDescent="0.2">
      <c r="N40" s="11"/>
    </row>
    <row r="41" spans="1:14" x14ac:dyDescent="0.2">
      <c r="N41" s="13"/>
    </row>
    <row r="42" spans="1:14" x14ac:dyDescent="0.2">
      <c r="N42" s="9"/>
    </row>
    <row r="43" spans="1:14" x14ac:dyDescent="0.2">
      <c r="N43" s="8"/>
    </row>
    <row r="44" spans="1:14" x14ac:dyDescent="0.2">
      <c r="N44" s="8"/>
    </row>
    <row r="45" spans="1:14" x14ac:dyDescent="0.2">
      <c r="N45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79F1-354D-4447-811C-763764FC9EB1}">
  <dimension ref="A1:L38"/>
  <sheetViews>
    <sheetView zoomScale="150" zoomScaleNormal="150" workbookViewId="0"/>
  </sheetViews>
  <sheetFormatPr baseColWidth="10" defaultRowHeight="16" x14ac:dyDescent="0.2"/>
  <cols>
    <col min="1" max="1" width="19.1640625" bestFit="1" customWidth="1"/>
    <col min="2" max="2" width="10.5" style="24" bestFit="1" customWidth="1"/>
    <col min="3" max="3" width="7.33203125" bestFit="1" customWidth="1"/>
    <col min="4" max="4" width="11.1640625" bestFit="1" customWidth="1"/>
    <col min="6" max="6" width="15" style="24" bestFit="1" customWidth="1"/>
    <col min="7" max="7" width="11" style="24" bestFit="1" customWidth="1"/>
  </cols>
  <sheetData>
    <row r="1" spans="1:7" x14ac:dyDescent="0.2">
      <c r="A1" s="61" t="s">
        <v>2</v>
      </c>
    </row>
    <row r="2" spans="1:7" ht="17" thickBot="1" x14ac:dyDescent="0.25"/>
    <row r="3" spans="1:7" s="22" customFormat="1" x14ac:dyDescent="0.2">
      <c r="A3" s="43" t="s">
        <v>70</v>
      </c>
      <c r="B3" s="52" t="s">
        <v>75</v>
      </c>
      <c r="C3" s="53"/>
      <c r="D3" s="54" t="s">
        <v>74</v>
      </c>
      <c r="E3" s="56" t="s">
        <v>71</v>
      </c>
      <c r="F3" s="33" t="s">
        <v>92</v>
      </c>
      <c r="G3" s="58" t="s">
        <v>79</v>
      </c>
    </row>
    <row r="4" spans="1:7" s="22" customFormat="1" ht="17" thickBot="1" x14ac:dyDescent="0.25">
      <c r="A4" s="44"/>
      <c r="B4" s="40" t="s">
        <v>76</v>
      </c>
      <c r="C4" s="41" t="s">
        <v>77</v>
      </c>
      <c r="D4" s="55"/>
      <c r="E4" s="57"/>
      <c r="F4" s="42" t="s">
        <v>78</v>
      </c>
      <c r="G4" s="59"/>
    </row>
    <row r="5" spans="1:7" x14ac:dyDescent="0.2">
      <c r="A5" s="45" t="s">
        <v>72</v>
      </c>
      <c r="B5" s="35">
        <v>4500</v>
      </c>
      <c r="C5" s="36">
        <v>2600</v>
      </c>
      <c r="D5" s="37">
        <f>B5+C5</f>
        <v>7100</v>
      </c>
      <c r="E5" s="38">
        <v>0</v>
      </c>
      <c r="F5" s="47">
        <f>D5+E5</f>
        <v>7100</v>
      </c>
      <c r="G5" s="39">
        <f>F5+E5</f>
        <v>7100</v>
      </c>
    </row>
    <row r="6" spans="1:7" x14ac:dyDescent="0.2">
      <c r="A6" s="45" t="s">
        <v>73</v>
      </c>
      <c r="B6" s="28">
        <v>4637.5</v>
      </c>
      <c r="C6" s="27">
        <v>2600</v>
      </c>
      <c r="D6" s="25">
        <f t="shared" ref="D6:F16" si="0">B6+C6</f>
        <v>7237.5</v>
      </c>
      <c r="E6" s="31">
        <v>0</v>
      </c>
      <c r="F6" s="48">
        <f t="shared" si="0"/>
        <v>7237.5</v>
      </c>
      <c r="G6" s="39">
        <f t="shared" ref="G6:G16" si="1">F6+E6</f>
        <v>7237.5</v>
      </c>
    </row>
    <row r="7" spans="1:7" x14ac:dyDescent="0.2">
      <c r="A7" s="45" t="s">
        <v>8</v>
      </c>
      <c r="B7" s="28">
        <v>4775</v>
      </c>
      <c r="C7" s="27">
        <v>2600</v>
      </c>
      <c r="D7" s="25">
        <f t="shared" si="0"/>
        <v>7375</v>
      </c>
      <c r="E7" s="31">
        <v>0</v>
      </c>
      <c r="F7" s="48">
        <f t="shared" si="0"/>
        <v>7375</v>
      </c>
      <c r="G7" s="39">
        <f t="shared" si="1"/>
        <v>7375</v>
      </c>
    </row>
    <row r="8" spans="1:7" x14ac:dyDescent="0.2">
      <c r="A8" s="45" t="s">
        <v>9</v>
      </c>
      <c r="B8" s="28">
        <v>4912.5</v>
      </c>
      <c r="C8" s="27">
        <v>2600</v>
      </c>
      <c r="D8" s="25">
        <f t="shared" si="0"/>
        <v>7512.5</v>
      </c>
      <c r="E8" s="31">
        <v>0</v>
      </c>
      <c r="F8" s="48">
        <f t="shared" si="0"/>
        <v>7512.5</v>
      </c>
      <c r="G8" s="39">
        <f t="shared" si="1"/>
        <v>7512.5</v>
      </c>
    </row>
    <row r="9" spans="1:7" x14ac:dyDescent="0.2">
      <c r="A9" s="45" t="s">
        <v>10</v>
      </c>
      <c r="B9" s="28">
        <v>2550</v>
      </c>
      <c r="C9" s="27">
        <v>2600</v>
      </c>
      <c r="D9" s="25">
        <f t="shared" si="0"/>
        <v>5150</v>
      </c>
      <c r="E9" s="31">
        <v>0</v>
      </c>
      <c r="F9" s="48">
        <f t="shared" si="0"/>
        <v>5150</v>
      </c>
      <c r="G9" s="39">
        <f t="shared" si="1"/>
        <v>5150</v>
      </c>
    </row>
    <row r="10" spans="1:7" x14ac:dyDescent="0.2">
      <c r="A10" s="45" t="s">
        <v>11</v>
      </c>
      <c r="B10" s="28">
        <v>2800</v>
      </c>
      <c r="C10" s="27">
        <v>2600</v>
      </c>
      <c r="D10" s="25">
        <f t="shared" si="0"/>
        <v>5400</v>
      </c>
      <c r="E10" s="31">
        <v>0</v>
      </c>
      <c r="F10" s="48">
        <f t="shared" si="0"/>
        <v>5400</v>
      </c>
      <c r="G10" s="39">
        <f t="shared" si="1"/>
        <v>5400</v>
      </c>
    </row>
    <row r="11" spans="1:7" x14ac:dyDescent="0.2">
      <c r="A11" s="45" t="s">
        <v>12</v>
      </c>
      <c r="B11" s="28">
        <v>3050</v>
      </c>
      <c r="C11" s="27">
        <v>2600</v>
      </c>
      <c r="D11" s="25">
        <f t="shared" si="0"/>
        <v>5650</v>
      </c>
      <c r="E11" s="31">
        <v>0</v>
      </c>
      <c r="F11" s="48">
        <f t="shared" si="0"/>
        <v>5650</v>
      </c>
      <c r="G11" s="39">
        <f t="shared" si="1"/>
        <v>5650</v>
      </c>
    </row>
    <row r="12" spans="1:7" x14ac:dyDescent="0.2">
      <c r="A12" s="45" t="s">
        <v>13</v>
      </c>
      <c r="B12" s="28">
        <v>3300</v>
      </c>
      <c r="C12" s="27">
        <v>2600</v>
      </c>
      <c r="D12" s="25">
        <f t="shared" si="0"/>
        <v>5900</v>
      </c>
      <c r="E12" s="31">
        <v>0</v>
      </c>
      <c r="F12" s="48">
        <f t="shared" si="0"/>
        <v>5900</v>
      </c>
      <c r="G12" s="39">
        <f t="shared" si="1"/>
        <v>5900</v>
      </c>
    </row>
    <row r="13" spans="1:7" x14ac:dyDescent="0.2">
      <c r="A13" s="45" t="s">
        <v>14</v>
      </c>
      <c r="B13" s="28">
        <v>2300</v>
      </c>
      <c r="C13" s="27">
        <v>2600</v>
      </c>
      <c r="D13" s="25">
        <f t="shared" si="0"/>
        <v>4900</v>
      </c>
      <c r="E13" s="31">
        <v>0</v>
      </c>
      <c r="F13" s="48">
        <f t="shared" si="0"/>
        <v>4900</v>
      </c>
      <c r="G13" s="39">
        <f t="shared" si="1"/>
        <v>4900</v>
      </c>
    </row>
    <row r="14" spans="1:7" x14ac:dyDescent="0.2">
      <c r="A14" s="45" t="s">
        <v>15</v>
      </c>
      <c r="B14" s="28">
        <v>2687.5</v>
      </c>
      <c r="C14" s="27">
        <v>2600</v>
      </c>
      <c r="D14" s="25">
        <f t="shared" si="0"/>
        <v>5287.5</v>
      </c>
      <c r="E14" s="31">
        <v>0</v>
      </c>
      <c r="F14" s="48">
        <f t="shared" si="0"/>
        <v>5287.5</v>
      </c>
      <c r="G14" s="39">
        <f t="shared" si="1"/>
        <v>5287.5</v>
      </c>
    </row>
    <row r="15" spans="1:7" x14ac:dyDescent="0.2">
      <c r="A15" s="45" t="s">
        <v>16</v>
      </c>
      <c r="B15" s="28">
        <v>3075</v>
      </c>
      <c r="C15" s="27">
        <v>2600</v>
      </c>
      <c r="D15" s="25">
        <f t="shared" si="0"/>
        <v>5675</v>
      </c>
      <c r="E15" s="31">
        <v>0</v>
      </c>
      <c r="F15" s="48">
        <f t="shared" si="0"/>
        <v>5675</v>
      </c>
      <c r="G15" s="39">
        <f t="shared" si="1"/>
        <v>5675</v>
      </c>
    </row>
    <row r="16" spans="1:7" ht="17" thickBot="1" x14ac:dyDescent="0.25">
      <c r="A16" s="46" t="s">
        <v>17</v>
      </c>
      <c r="B16" s="29">
        <v>3462.5</v>
      </c>
      <c r="C16" s="30">
        <v>2600</v>
      </c>
      <c r="D16" s="26">
        <f t="shared" si="0"/>
        <v>6062.5</v>
      </c>
      <c r="E16" s="32">
        <v>0</v>
      </c>
      <c r="F16" s="49">
        <f t="shared" si="0"/>
        <v>6062.5</v>
      </c>
      <c r="G16" s="39">
        <f t="shared" si="1"/>
        <v>6062.5</v>
      </c>
    </row>
    <row r="23" spans="12:12" ht="19" x14ac:dyDescent="0.25">
      <c r="L23" s="6"/>
    </row>
    <row r="25" spans="12:12" x14ac:dyDescent="0.2">
      <c r="L25" s="4"/>
    </row>
    <row r="27" spans="12:12" x14ac:dyDescent="0.2">
      <c r="L27" s="4"/>
    </row>
    <row r="29" spans="12:12" x14ac:dyDescent="0.2">
      <c r="L29" s="5"/>
    </row>
    <row r="30" spans="12:12" x14ac:dyDescent="0.2">
      <c r="L30" s="5"/>
    </row>
    <row r="31" spans="12:12" x14ac:dyDescent="0.2">
      <c r="L31" s="5"/>
    </row>
    <row r="32" spans="12:12" x14ac:dyDescent="0.2">
      <c r="L32" s="5"/>
    </row>
    <row r="34" spans="6:12" x14ac:dyDescent="0.2">
      <c r="L34" s="5"/>
    </row>
    <row r="35" spans="6:12" x14ac:dyDescent="0.2">
      <c r="L35" s="4"/>
    </row>
    <row r="36" spans="6:12" x14ac:dyDescent="0.2">
      <c r="L36" s="4"/>
    </row>
    <row r="37" spans="6:12" x14ac:dyDescent="0.2">
      <c r="L37" s="4"/>
    </row>
    <row r="38" spans="6:12" ht="17" x14ac:dyDescent="0.25">
      <c r="F38" s="34"/>
    </row>
  </sheetData>
  <mergeCells count="4">
    <mergeCell ref="B3:C3"/>
    <mergeCell ref="D3:D4"/>
    <mergeCell ref="E3:E4"/>
    <mergeCell ref="G3:G4"/>
  </mergeCells>
  <conditionalFormatting sqref="B1:G1048576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B6F2-ED8F-7B4B-9A9F-B8704A1B90CB}">
  <dimension ref="A1:G16"/>
  <sheetViews>
    <sheetView zoomScale="150" zoomScaleNormal="150" workbookViewId="0"/>
  </sheetViews>
  <sheetFormatPr baseColWidth="10" defaultRowHeight="16" x14ac:dyDescent="0.2"/>
  <cols>
    <col min="1" max="1" width="18.6640625" bestFit="1" customWidth="1"/>
    <col min="2" max="2" width="10.83203125" bestFit="1" customWidth="1"/>
    <col min="3" max="3" width="7.5" bestFit="1" customWidth="1"/>
    <col min="4" max="4" width="11.1640625" bestFit="1" customWidth="1"/>
    <col min="5" max="5" width="9" bestFit="1" customWidth="1"/>
    <col min="6" max="6" width="15.1640625" bestFit="1" customWidth="1"/>
    <col min="7" max="7" width="12.33203125" bestFit="1" customWidth="1"/>
  </cols>
  <sheetData>
    <row r="1" spans="1:7" x14ac:dyDescent="0.2">
      <c r="A1" s="61" t="s">
        <v>3</v>
      </c>
    </row>
    <row r="2" spans="1:7" ht="17" thickBot="1" x14ac:dyDescent="0.25"/>
    <row r="3" spans="1:7" x14ac:dyDescent="0.2">
      <c r="A3" s="43" t="s">
        <v>70</v>
      </c>
      <c r="B3" s="52" t="s">
        <v>75</v>
      </c>
      <c r="C3" s="53"/>
      <c r="D3" s="54" t="s">
        <v>74</v>
      </c>
      <c r="E3" s="56" t="s">
        <v>71</v>
      </c>
      <c r="F3" s="33" t="s">
        <v>92</v>
      </c>
      <c r="G3" s="58" t="s">
        <v>79</v>
      </c>
    </row>
    <row r="4" spans="1:7" ht="17" thickBot="1" x14ac:dyDescent="0.25">
      <c r="A4" s="44"/>
      <c r="B4" s="40" t="s">
        <v>76</v>
      </c>
      <c r="C4" s="41" t="s">
        <v>77</v>
      </c>
      <c r="D4" s="55"/>
      <c r="E4" s="57"/>
      <c r="F4" s="42" t="s">
        <v>78</v>
      </c>
      <c r="G4" s="59"/>
    </row>
    <row r="5" spans="1:7" x14ac:dyDescent="0.2">
      <c r="A5" s="45" t="s">
        <v>72</v>
      </c>
      <c r="B5" s="35">
        <v>5600</v>
      </c>
      <c r="C5" s="36">
        <v>2600</v>
      </c>
      <c r="D5" s="37">
        <f>B5+C5</f>
        <v>8200</v>
      </c>
      <c r="E5" s="38">
        <v>0</v>
      </c>
      <c r="F5" s="47">
        <f>D5+E5</f>
        <v>8200</v>
      </c>
      <c r="G5" s="39">
        <f>E5+F5</f>
        <v>8200</v>
      </c>
    </row>
    <row r="6" spans="1:7" x14ac:dyDescent="0.2">
      <c r="A6" s="45" t="s">
        <v>73</v>
      </c>
      <c r="B6" s="28">
        <v>5806.5</v>
      </c>
      <c r="C6" s="27">
        <v>2600</v>
      </c>
      <c r="D6" s="25">
        <f t="shared" ref="D6:F16" si="0">B6+C6</f>
        <v>8406.5</v>
      </c>
      <c r="E6" s="31">
        <v>0</v>
      </c>
      <c r="F6" s="48">
        <f t="shared" si="0"/>
        <v>8406.5</v>
      </c>
      <c r="G6" s="39">
        <f t="shared" ref="G6:G16" si="1">E6+F6</f>
        <v>8406.5</v>
      </c>
    </row>
    <row r="7" spans="1:7" x14ac:dyDescent="0.2">
      <c r="A7" s="45" t="s">
        <v>8</v>
      </c>
      <c r="B7" s="28">
        <v>6013</v>
      </c>
      <c r="C7" s="27">
        <v>2600</v>
      </c>
      <c r="D7" s="25">
        <f t="shared" si="0"/>
        <v>8613</v>
      </c>
      <c r="E7" s="31">
        <v>0</v>
      </c>
      <c r="F7" s="48">
        <f t="shared" si="0"/>
        <v>8613</v>
      </c>
      <c r="G7" s="39">
        <f t="shared" si="1"/>
        <v>8613</v>
      </c>
    </row>
    <row r="8" spans="1:7" x14ac:dyDescent="0.2">
      <c r="A8" s="45" t="s">
        <v>9</v>
      </c>
      <c r="B8" s="28">
        <v>6219.5</v>
      </c>
      <c r="C8" s="27">
        <v>2600</v>
      </c>
      <c r="D8" s="25">
        <f t="shared" si="0"/>
        <v>8819.5</v>
      </c>
      <c r="E8" s="31">
        <v>0</v>
      </c>
      <c r="F8" s="48">
        <f t="shared" si="0"/>
        <v>8819.5</v>
      </c>
      <c r="G8" s="39">
        <f t="shared" si="1"/>
        <v>8819.5</v>
      </c>
    </row>
    <row r="9" spans="1:7" x14ac:dyDescent="0.2">
      <c r="A9" s="45" t="s">
        <v>10</v>
      </c>
      <c r="B9" s="28">
        <v>1653</v>
      </c>
      <c r="C9" s="27">
        <v>2600</v>
      </c>
      <c r="D9" s="25">
        <f t="shared" si="0"/>
        <v>4253</v>
      </c>
      <c r="E9" s="31">
        <v>0</v>
      </c>
      <c r="F9" s="48">
        <f t="shared" si="0"/>
        <v>4253</v>
      </c>
      <c r="G9" s="39">
        <f t="shared" si="1"/>
        <v>4253</v>
      </c>
    </row>
    <row r="10" spans="1:7" x14ac:dyDescent="0.2">
      <c r="A10" s="45" t="s">
        <v>11</v>
      </c>
      <c r="B10" s="28">
        <v>2028</v>
      </c>
      <c r="C10" s="27">
        <v>2600</v>
      </c>
      <c r="D10" s="25">
        <f t="shared" si="0"/>
        <v>4628</v>
      </c>
      <c r="E10" s="31">
        <v>0</v>
      </c>
      <c r="F10" s="48">
        <f t="shared" si="0"/>
        <v>4628</v>
      </c>
      <c r="G10" s="39">
        <f t="shared" si="1"/>
        <v>4628</v>
      </c>
    </row>
    <row r="11" spans="1:7" x14ac:dyDescent="0.2">
      <c r="A11" s="45" t="s">
        <v>12</v>
      </c>
      <c r="B11" s="28">
        <v>2403</v>
      </c>
      <c r="C11" s="27">
        <v>2600</v>
      </c>
      <c r="D11" s="25">
        <f t="shared" si="0"/>
        <v>5003</v>
      </c>
      <c r="E11" s="31">
        <v>0</v>
      </c>
      <c r="F11" s="48">
        <f t="shared" si="0"/>
        <v>5003</v>
      </c>
      <c r="G11" s="39">
        <f t="shared" si="1"/>
        <v>5003</v>
      </c>
    </row>
    <row r="12" spans="1:7" x14ac:dyDescent="0.2">
      <c r="A12" s="45" t="s">
        <v>13</v>
      </c>
      <c r="B12" s="28">
        <v>2778</v>
      </c>
      <c r="C12" s="27">
        <v>2600</v>
      </c>
      <c r="D12" s="25">
        <f t="shared" si="0"/>
        <v>5378</v>
      </c>
      <c r="E12" s="31">
        <v>0</v>
      </c>
      <c r="F12" s="48">
        <f t="shared" si="0"/>
        <v>5378</v>
      </c>
      <c r="G12" s="39">
        <f t="shared" si="1"/>
        <v>5378</v>
      </c>
    </row>
    <row r="13" spans="1:7" x14ac:dyDescent="0.2">
      <c r="A13" s="45" t="s">
        <v>14</v>
      </c>
      <c r="B13" s="28">
        <v>1380</v>
      </c>
      <c r="C13" s="27">
        <v>2600</v>
      </c>
      <c r="D13" s="25">
        <f t="shared" si="0"/>
        <v>3980</v>
      </c>
      <c r="E13" s="31">
        <v>0</v>
      </c>
      <c r="F13" s="48">
        <f t="shared" si="0"/>
        <v>3980</v>
      </c>
      <c r="G13" s="39">
        <f t="shared" si="1"/>
        <v>3980</v>
      </c>
    </row>
    <row r="14" spans="1:7" x14ac:dyDescent="0.2">
      <c r="A14" s="45" t="s">
        <v>15</v>
      </c>
      <c r="B14" s="28">
        <v>1961.25</v>
      </c>
      <c r="C14" s="27">
        <v>2600</v>
      </c>
      <c r="D14" s="25">
        <f t="shared" si="0"/>
        <v>4561.25</v>
      </c>
      <c r="E14" s="31">
        <v>0</v>
      </c>
      <c r="F14" s="48">
        <f t="shared" si="0"/>
        <v>4561.25</v>
      </c>
      <c r="G14" s="39">
        <f t="shared" si="1"/>
        <v>4561.25</v>
      </c>
    </row>
    <row r="15" spans="1:7" x14ac:dyDescent="0.2">
      <c r="A15" s="45" t="s">
        <v>16</v>
      </c>
      <c r="B15" s="28">
        <v>2542.5</v>
      </c>
      <c r="C15" s="27">
        <v>2600</v>
      </c>
      <c r="D15" s="25">
        <f t="shared" si="0"/>
        <v>5142.5</v>
      </c>
      <c r="E15" s="31">
        <v>0</v>
      </c>
      <c r="F15" s="48">
        <f t="shared" si="0"/>
        <v>5142.5</v>
      </c>
      <c r="G15" s="39">
        <f t="shared" si="1"/>
        <v>5142.5</v>
      </c>
    </row>
    <row r="16" spans="1:7" ht="17" thickBot="1" x14ac:dyDescent="0.25">
      <c r="A16" s="46" t="s">
        <v>17</v>
      </c>
      <c r="B16" s="29">
        <v>3123.75</v>
      </c>
      <c r="C16" s="30">
        <v>2600</v>
      </c>
      <c r="D16" s="26">
        <f t="shared" si="0"/>
        <v>5723.75</v>
      </c>
      <c r="E16" s="32">
        <v>0</v>
      </c>
      <c r="F16" s="49">
        <f t="shared" si="0"/>
        <v>5723.75</v>
      </c>
      <c r="G16" s="39">
        <f t="shared" si="1"/>
        <v>5723.75</v>
      </c>
    </row>
  </sheetData>
  <mergeCells count="4">
    <mergeCell ref="B3:C3"/>
    <mergeCell ref="D3:D4"/>
    <mergeCell ref="E3:E4"/>
    <mergeCell ref="G3:G4"/>
  </mergeCells>
  <conditionalFormatting sqref="A3:G1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00DE-F3F4-454E-92DB-ED0DF06D9E89}">
  <dimension ref="A1:H16"/>
  <sheetViews>
    <sheetView zoomScale="150" zoomScaleNormal="150" workbookViewId="0"/>
  </sheetViews>
  <sheetFormatPr baseColWidth="10" defaultRowHeight="16" x14ac:dyDescent="0.2"/>
  <cols>
    <col min="1" max="1" width="18.6640625" bestFit="1" customWidth="1"/>
    <col min="2" max="2" width="8.6640625" bestFit="1" customWidth="1"/>
    <col min="3" max="3" width="7.33203125" bestFit="1" customWidth="1"/>
    <col min="4" max="4" width="11.1640625" bestFit="1" customWidth="1"/>
    <col min="5" max="5" width="9" bestFit="1" customWidth="1"/>
    <col min="6" max="6" width="15" bestFit="1" customWidth="1"/>
    <col min="7" max="7" width="12.33203125" bestFit="1" customWidth="1"/>
  </cols>
  <sheetData>
    <row r="1" spans="1:8" x14ac:dyDescent="0.2">
      <c r="A1" s="61" t="s">
        <v>4</v>
      </c>
    </row>
    <row r="2" spans="1:8" ht="17" thickBot="1" x14ac:dyDescent="0.25"/>
    <row r="3" spans="1:8" x14ac:dyDescent="0.2">
      <c r="A3" s="43" t="s">
        <v>70</v>
      </c>
      <c r="B3" s="52" t="s">
        <v>75</v>
      </c>
      <c r="C3" s="53"/>
      <c r="D3" s="54" t="s">
        <v>74</v>
      </c>
      <c r="E3" s="56" t="s">
        <v>71</v>
      </c>
      <c r="F3" s="33" t="s">
        <v>92</v>
      </c>
      <c r="G3" s="58" t="s">
        <v>79</v>
      </c>
    </row>
    <row r="4" spans="1:8" ht="17" thickBot="1" x14ac:dyDescent="0.25">
      <c r="A4" s="44"/>
      <c r="B4" s="40" t="s">
        <v>76</v>
      </c>
      <c r="C4" s="41" t="s">
        <v>77</v>
      </c>
      <c r="D4" s="55"/>
      <c r="E4" s="57"/>
      <c r="F4" s="42" t="s">
        <v>78</v>
      </c>
      <c r="G4" s="59"/>
    </row>
    <row r="5" spans="1:8" x14ac:dyDescent="0.2">
      <c r="A5" s="45" t="s">
        <v>72</v>
      </c>
      <c r="B5" s="35" t="s">
        <v>80</v>
      </c>
      <c r="C5" s="36">
        <v>2600</v>
      </c>
      <c r="D5" s="37">
        <f>B5+C5</f>
        <v>10055</v>
      </c>
      <c r="E5" s="38">
        <v>0</v>
      </c>
      <c r="F5" s="47">
        <f>D5+E5</f>
        <v>10055</v>
      </c>
      <c r="G5" s="39">
        <f>E5+F5</f>
        <v>10055</v>
      </c>
      <c r="H5" s="23"/>
    </row>
    <row r="6" spans="1:8" x14ac:dyDescent="0.2">
      <c r="A6" s="45" t="s">
        <v>73</v>
      </c>
      <c r="B6" s="28" t="s">
        <v>81</v>
      </c>
      <c r="C6" s="27">
        <v>2600</v>
      </c>
      <c r="D6" s="25">
        <f t="shared" ref="D6:F16" si="0">B6+C6</f>
        <v>10330</v>
      </c>
      <c r="E6" s="31">
        <v>0</v>
      </c>
      <c r="F6" s="48">
        <f t="shared" si="0"/>
        <v>10330</v>
      </c>
      <c r="G6" s="39">
        <f t="shared" ref="G6:G16" si="1">E6+F6</f>
        <v>10330</v>
      </c>
      <c r="H6" s="23"/>
    </row>
    <row r="7" spans="1:8" x14ac:dyDescent="0.2">
      <c r="A7" s="45" t="s">
        <v>8</v>
      </c>
      <c r="B7" s="28" t="s">
        <v>82</v>
      </c>
      <c r="C7" s="27">
        <v>2600</v>
      </c>
      <c r="D7" s="25">
        <f t="shared" si="0"/>
        <v>10605</v>
      </c>
      <c r="E7" s="31">
        <v>0</v>
      </c>
      <c r="F7" s="48">
        <f t="shared" si="0"/>
        <v>10605</v>
      </c>
      <c r="G7" s="39">
        <f t="shared" si="1"/>
        <v>10605</v>
      </c>
      <c r="H7" s="23"/>
    </row>
    <row r="8" spans="1:8" x14ac:dyDescent="0.2">
      <c r="A8" s="45" t="s">
        <v>9</v>
      </c>
      <c r="B8" s="28" t="s">
        <v>83</v>
      </c>
      <c r="C8" s="27">
        <v>2600</v>
      </c>
      <c r="D8" s="25">
        <f t="shared" si="0"/>
        <v>10880</v>
      </c>
      <c r="E8" s="31">
        <v>0</v>
      </c>
      <c r="F8" s="48">
        <f t="shared" si="0"/>
        <v>10880</v>
      </c>
      <c r="G8" s="39">
        <f t="shared" si="1"/>
        <v>10880</v>
      </c>
      <c r="H8" s="23"/>
    </row>
    <row r="9" spans="1:8" x14ac:dyDescent="0.2">
      <c r="A9" s="45" t="s">
        <v>10</v>
      </c>
      <c r="B9" s="28" t="s">
        <v>84</v>
      </c>
      <c r="C9" s="27">
        <v>2600</v>
      </c>
      <c r="D9" s="25">
        <f t="shared" si="0"/>
        <v>4791</v>
      </c>
      <c r="E9" s="31">
        <v>0</v>
      </c>
      <c r="F9" s="48">
        <f t="shared" si="0"/>
        <v>4791</v>
      </c>
      <c r="G9" s="39">
        <f t="shared" si="1"/>
        <v>4791</v>
      </c>
      <c r="H9" s="23"/>
    </row>
    <row r="10" spans="1:8" x14ac:dyDescent="0.2">
      <c r="A10" s="45" t="s">
        <v>11</v>
      </c>
      <c r="B10" s="28" t="s">
        <v>85</v>
      </c>
      <c r="C10" s="27">
        <v>2600</v>
      </c>
      <c r="D10" s="25">
        <f t="shared" si="0"/>
        <v>5291</v>
      </c>
      <c r="E10" s="31">
        <v>0</v>
      </c>
      <c r="F10" s="48">
        <f t="shared" si="0"/>
        <v>5291</v>
      </c>
      <c r="G10" s="39">
        <f t="shared" si="1"/>
        <v>5291</v>
      </c>
      <c r="H10" s="23"/>
    </row>
    <row r="11" spans="1:8" x14ac:dyDescent="0.2">
      <c r="A11" s="45" t="s">
        <v>12</v>
      </c>
      <c r="B11" s="28" t="s">
        <v>86</v>
      </c>
      <c r="C11" s="27">
        <v>2600</v>
      </c>
      <c r="D11" s="25">
        <f t="shared" si="0"/>
        <v>5791</v>
      </c>
      <c r="E11" s="31">
        <v>0</v>
      </c>
      <c r="F11" s="48">
        <f t="shared" si="0"/>
        <v>5791</v>
      </c>
      <c r="G11" s="39">
        <f t="shared" si="1"/>
        <v>5791</v>
      </c>
      <c r="H11" s="23"/>
    </row>
    <row r="12" spans="1:8" x14ac:dyDescent="0.2">
      <c r="A12" s="45" t="s">
        <v>13</v>
      </c>
      <c r="B12" s="28" t="s">
        <v>87</v>
      </c>
      <c r="C12" s="27">
        <v>2600</v>
      </c>
      <c r="D12" s="25">
        <f t="shared" si="0"/>
        <v>6291</v>
      </c>
      <c r="E12" s="31">
        <v>0</v>
      </c>
      <c r="F12" s="48">
        <f t="shared" si="0"/>
        <v>6291</v>
      </c>
      <c r="G12" s="39">
        <f t="shared" si="1"/>
        <v>6291</v>
      </c>
      <c r="H12" s="23"/>
    </row>
    <row r="13" spans="1:8" x14ac:dyDescent="0.2">
      <c r="A13" s="45" t="s">
        <v>14</v>
      </c>
      <c r="B13" s="28" t="s">
        <v>88</v>
      </c>
      <c r="C13" s="27">
        <v>2600</v>
      </c>
      <c r="D13" s="25">
        <f t="shared" si="0"/>
        <v>4427</v>
      </c>
      <c r="E13" s="31">
        <v>0</v>
      </c>
      <c r="F13" s="48">
        <f t="shared" si="0"/>
        <v>4427</v>
      </c>
      <c r="G13" s="39">
        <f t="shared" si="1"/>
        <v>4427</v>
      </c>
      <c r="H13" s="23"/>
    </row>
    <row r="14" spans="1:8" x14ac:dyDescent="0.2">
      <c r="A14" s="45" t="s">
        <v>15</v>
      </c>
      <c r="B14" s="28" t="s">
        <v>89</v>
      </c>
      <c r="C14" s="27">
        <v>2600</v>
      </c>
      <c r="D14" s="25">
        <f t="shared" si="0"/>
        <v>5202</v>
      </c>
      <c r="E14" s="31">
        <v>0</v>
      </c>
      <c r="F14" s="48">
        <f t="shared" si="0"/>
        <v>5202</v>
      </c>
      <c r="G14" s="39">
        <f t="shared" si="1"/>
        <v>5202</v>
      </c>
      <c r="H14" s="23"/>
    </row>
    <row r="15" spans="1:8" x14ac:dyDescent="0.2">
      <c r="A15" s="45" t="s">
        <v>16</v>
      </c>
      <c r="B15" s="28" t="s">
        <v>90</v>
      </c>
      <c r="C15" s="27">
        <v>2600</v>
      </c>
      <c r="D15" s="25">
        <f t="shared" si="0"/>
        <v>5677</v>
      </c>
      <c r="E15" s="31">
        <v>0</v>
      </c>
      <c r="F15" s="48">
        <f t="shared" si="0"/>
        <v>5677</v>
      </c>
      <c r="G15" s="39">
        <f t="shared" si="1"/>
        <v>5677</v>
      </c>
      <c r="H15" s="23"/>
    </row>
    <row r="16" spans="1:8" ht="17" thickBot="1" x14ac:dyDescent="0.25">
      <c r="A16" s="46" t="s">
        <v>17</v>
      </c>
      <c r="B16" s="29" t="s">
        <v>91</v>
      </c>
      <c r="C16" s="30">
        <v>2600</v>
      </c>
      <c r="D16" s="26">
        <f t="shared" si="0"/>
        <v>6152</v>
      </c>
      <c r="E16" s="32">
        <v>0</v>
      </c>
      <c r="F16" s="49">
        <f t="shared" si="0"/>
        <v>6152</v>
      </c>
      <c r="G16" s="39">
        <f t="shared" si="1"/>
        <v>6152</v>
      </c>
      <c r="H16" s="23"/>
    </row>
  </sheetData>
  <mergeCells count="4">
    <mergeCell ref="B3:C3"/>
    <mergeCell ref="D3:D4"/>
    <mergeCell ref="E3:E4"/>
    <mergeCell ref="G3:G4"/>
  </mergeCells>
  <conditionalFormatting sqref="A3:G1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Costs </vt:lpstr>
      <vt:lpstr>Income Statement Year 1 </vt:lpstr>
      <vt:lpstr>Income Statement Year 2</vt:lpstr>
      <vt:lpstr>Income Statement Year 3</vt:lpstr>
      <vt:lpstr>Cash Flow Year 1 </vt:lpstr>
      <vt:lpstr>Cash Flow Year 2</vt:lpstr>
      <vt:lpstr>Cash Flow Year 3</vt:lpstr>
      <vt:lpstr>Balance Sheet Year 1 </vt:lpstr>
      <vt:lpstr>Balance Sheet Year 2 </vt:lpstr>
      <vt:lpstr>Balance Sheet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mariajoanna delarosa</cp:lastModifiedBy>
  <dcterms:created xsi:type="dcterms:W3CDTF">2022-03-19T15:50:25Z</dcterms:created>
  <dcterms:modified xsi:type="dcterms:W3CDTF">2025-04-11T06:56:44Z</dcterms:modified>
</cp:coreProperties>
</file>